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2328\2017\12-12-2017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94" r:id="rId2"/>
    <sheet name="G-3" sheetId="4695" r:id="rId3"/>
    <sheet name="G-4" sheetId="4696" r:id="rId4"/>
    <sheet name="G-TOTAL" sheetId="4697" r:id="rId5"/>
    <sheet name="DIRECCIONALIDAD" sheetId="4689" r:id="rId6"/>
  </sheets>
  <definedNames>
    <definedName name="_xlnm.Print_Area" localSheetId="0">'G-1'!$A$1:$U$65</definedName>
    <definedName name="_xlnm.Print_Area" localSheetId="1">'G-2'!$A$1:$U$65</definedName>
    <definedName name="_xlnm.Print_Area" localSheetId="2">'G-3'!$A$1:$U$65</definedName>
    <definedName name="_xlnm.Print_Area" localSheetId="3">'G-4'!$A$1:$U$65</definedName>
    <definedName name="_xlnm.Print_Area" localSheetId="4">'G-TOTAL'!$A$1:$U$65</definedName>
  </definedNames>
  <calcPr calcId="152511"/>
</workbook>
</file>

<file path=xl/calcChain.xml><?xml version="1.0" encoding="utf-8"?>
<calcChain xmlns="http://schemas.openxmlformats.org/spreadsheetml/2006/main">
  <c r="P30" i="4697" l="1"/>
  <c r="Q30" i="4697"/>
  <c r="R30" i="4697"/>
  <c r="S30" i="4697"/>
  <c r="P31" i="4697"/>
  <c r="Q31" i="4697"/>
  <c r="R31" i="4697"/>
  <c r="S31" i="4697"/>
  <c r="B10" i="4697"/>
  <c r="C10" i="4697"/>
  <c r="F10" i="4697" s="1"/>
  <c r="D10" i="4697"/>
  <c r="E10" i="4697"/>
  <c r="I10" i="4697"/>
  <c r="J10" i="4697"/>
  <c r="K10" i="4697"/>
  <c r="L10" i="4697"/>
  <c r="M10" i="4697"/>
  <c r="P10" i="4697"/>
  <c r="Q10" i="4697"/>
  <c r="R10" i="4697"/>
  <c r="S10" i="4697"/>
  <c r="B11" i="4697"/>
  <c r="C11" i="4697"/>
  <c r="F11" i="4697" s="1"/>
  <c r="D11" i="4697"/>
  <c r="E11" i="4697"/>
  <c r="I11" i="4697"/>
  <c r="J11" i="4697"/>
  <c r="K11" i="4697"/>
  <c r="L11" i="4697"/>
  <c r="M11" i="4697"/>
  <c r="P11" i="4697"/>
  <c r="Q11" i="4697"/>
  <c r="R11" i="4697"/>
  <c r="S11" i="4697"/>
  <c r="B12" i="4697"/>
  <c r="C12" i="4697"/>
  <c r="F12" i="4697" s="1"/>
  <c r="D12" i="4697"/>
  <c r="E12" i="4697"/>
  <c r="I12" i="4697"/>
  <c r="J12" i="4697"/>
  <c r="K12" i="4697"/>
  <c r="L12" i="4697"/>
  <c r="P12" i="4697"/>
  <c r="Q12" i="4697"/>
  <c r="R12" i="4697"/>
  <c r="S12" i="4697"/>
  <c r="B13" i="4697"/>
  <c r="C13" i="4697"/>
  <c r="F13" i="4697" s="1"/>
  <c r="G13" i="4697" s="1"/>
  <c r="D13" i="4697"/>
  <c r="E13" i="4697"/>
  <c r="I13" i="4697"/>
  <c r="J13" i="4697"/>
  <c r="K13" i="4697"/>
  <c r="L13" i="4697"/>
  <c r="P13" i="4697"/>
  <c r="Q13" i="4697"/>
  <c r="R13" i="4697"/>
  <c r="S13" i="4697"/>
  <c r="B14" i="4697"/>
  <c r="C14" i="4697"/>
  <c r="F14" i="4697" s="1"/>
  <c r="G14" i="4697" s="1"/>
  <c r="D14" i="4697"/>
  <c r="E14" i="4697"/>
  <c r="I14" i="4697"/>
  <c r="J14" i="4697"/>
  <c r="K14" i="4697"/>
  <c r="L14" i="4697"/>
  <c r="P14" i="4697"/>
  <c r="Q14" i="4697"/>
  <c r="R14" i="4697"/>
  <c r="S14" i="4697"/>
  <c r="B15" i="4697"/>
  <c r="C15" i="4697"/>
  <c r="F15" i="4697" s="1"/>
  <c r="G15" i="4697" s="1"/>
  <c r="D15" i="4697"/>
  <c r="E15" i="4697"/>
  <c r="I15" i="4697"/>
  <c r="J15" i="4697"/>
  <c r="K15" i="4697"/>
  <c r="L15" i="4697"/>
  <c r="P15" i="4697"/>
  <c r="Q15" i="4697"/>
  <c r="R15" i="4697"/>
  <c r="S15" i="4697"/>
  <c r="B16" i="4697"/>
  <c r="C16" i="4697"/>
  <c r="F16" i="4697" s="1"/>
  <c r="G16" i="4697" s="1"/>
  <c r="D16" i="4697"/>
  <c r="E16" i="4697"/>
  <c r="I16" i="4697"/>
  <c r="J16" i="4697"/>
  <c r="K16" i="4697"/>
  <c r="L16" i="4697"/>
  <c r="P16" i="4697"/>
  <c r="Q16" i="4697"/>
  <c r="R16" i="4697"/>
  <c r="S16" i="4697"/>
  <c r="B17" i="4697"/>
  <c r="C17" i="4697"/>
  <c r="F17" i="4697" s="1"/>
  <c r="G17" i="4697" s="1"/>
  <c r="D17" i="4697"/>
  <c r="E17" i="4697"/>
  <c r="I17" i="4697"/>
  <c r="J17" i="4697"/>
  <c r="K17" i="4697"/>
  <c r="L17" i="4697"/>
  <c r="P17" i="4697"/>
  <c r="Q17" i="4697"/>
  <c r="R17" i="4697"/>
  <c r="S17" i="4697"/>
  <c r="B18" i="4697"/>
  <c r="C18" i="4697"/>
  <c r="F18" i="4697" s="1"/>
  <c r="G18" i="4697" s="1"/>
  <c r="D18" i="4697"/>
  <c r="E18" i="4697"/>
  <c r="I18" i="4697"/>
  <c r="J18" i="4697"/>
  <c r="K18" i="4697"/>
  <c r="L18" i="4697"/>
  <c r="P18" i="4697"/>
  <c r="Q18" i="4697"/>
  <c r="R18" i="4697"/>
  <c r="S18" i="4697"/>
  <c r="B19" i="4697"/>
  <c r="C19" i="4697"/>
  <c r="F19" i="4697" s="1"/>
  <c r="G19" i="4697" s="1"/>
  <c r="D19" i="4697"/>
  <c r="E19" i="4697"/>
  <c r="I19" i="4697"/>
  <c r="J19" i="4697"/>
  <c r="K19" i="4697"/>
  <c r="L19" i="4697"/>
  <c r="P19" i="4697"/>
  <c r="Q19" i="4697"/>
  <c r="R19" i="4697"/>
  <c r="S19" i="4697"/>
  <c r="B20" i="4697"/>
  <c r="C20" i="4697"/>
  <c r="D20" i="4697"/>
  <c r="E20" i="4697"/>
  <c r="I20" i="4697"/>
  <c r="J20" i="4697"/>
  <c r="K20" i="4697"/>
  <c r="L20" i="4697"/>
  <c r="P20" i="4697"/>
  <c r="Q20" i="4697"/>
  <c r="R20" i="4697"/>
  <c r="S20" i="4697"/>
  <c r="B21" i="4697"/>
  <c r="C21" i="4697"/>
  <c r="D21" i="4697"/>
  <c r="E21" i="4697"/>
  <c r="I21" i="4697"/>
  <c r="J21" i="4697"/>
  <c r="K21" i="4697"/>
  <c r="L21" i="4697"/>
  <c r="P21" i="4697"/>
  <c r="Q21" i="4697"/>
  <c r="R21" i="4697"/>
  <c r="S21" i="4697"/>
  <c r="B22" i="4697"/>
  <c r="C22" i="4697"/>
  <c r="D22" i="4697"/>
  <c r="E22" i="4697"/>
  <c r="I22" i="4697"/>
  <c r="J22" i="4697"/>
  <c r="K22" i="4697"/>
  <c r="L22" i="4697"/>
  <c r="P22" i="4697"/>
  <c r="Q22" i="4697"/>
  <c r="R22" i="4697"/>
  <c r="S22" i="4697"/>
  <c r="B23" i="4697"/>
  <c r="C23" i="4697"/>
  <c r="D23" i="4697"/>
  <c r="E23" i="4697"/>
  <c r="I23" i="4697"/>
  <c r="J23" i="4697"/>
  <c r="K23" i="4697"/>
  <c r="L23" i="4697"/>
  <c r="P23" i="4697"/>
  <c r="Q23" i="4697"/>
  <c r="R23" i="4697"/>
  <c r="S23" i="4697"/>
  <c r="B24" i="4697"/>
  <c r="C24" i="4697"/>
  <c r="D24" i="4697"/>
  <c r="E24" i="4697"/>
  <c r="I24" i="4697"/>
  <c r="J24" i="4697"/>
  <c r="K24" i="4697"/>
  <c r="L24" i="4697"/>
  <c r="P24" i="4697"/>
  <c r="Q24" i="4697"/>
  <c r="R24" i="4697"/>
  <c r="S24" i="4697"/>
  <c r="B25" i="4697"/>
  <c r="C25" i="4697"/>
  <c r="D25" i="4697"/>
  <c r="E25" i="4697"/>
  <c r="I25" i="4697"/>
  <c r="J25" i="4697"/>
  <c r="K25" i="4697"/>
  <c r="L25" i="4697"/>
  <c r="P25" i="4697"/>
  <c r="Q25" i="4697"/>
  <c r="R25" i="4697"/>
  <c r="S25" i="4697"/>
  <c r="B26" i="4697"/>
  <c r="C26" i="4697"/>
  <c r="D26" i="4697"/>
  <c r="E26" i="4697"/>
  <c r="I26" i="4697"/>
  <c r="J26" i="4697"/>
  <c r="K26" i="4697"/>
  <c r="L26" i="4697"/>
  <c r="P26" i="4697"/>
  <c r="Q26" i="4697"/>
  <c r="R26" i="4697"/>
  <c r="S26" i="4697"/>
  <c r="B27" i="4697"/>
  <c r="C27" i="4697"/>
  <c r="D27" i="4697"/>
  <c r="E27" i="4697"/>
  <c r="I27" i="4697"/>
  <c r="J27" i="4697"/>
  <c r="K27" i="4697"/>
  <c r="L27" i="4697"/>
  <c r="P27" i="4697"/>
  <c r="Q27" i="4697"/>
  <c r="R27" i="4697"/>
  <c r="S27" i="4697"/>
  <c r="B28" i="4697"/>
  <c r="C28" i="4697"/>
  <c r="D28" i="4697"/>
  <c r="E28" i="4697"/>
  <c r="I28" i="4697"/>
  <c r="J28" i="4697"/>
  <c r="K28" i="4697"/>
  <c r="L28" i="4697"/>
  <c r="P28" i="4697"/>
  <c r="Q28" i="4697"/>
  <c r="R28" i="4697"/>
  <c r="S28" i="4697"/>
  <c r="B29" i="4697"/>
  <c r="C29" i="4697"/>
  <c r="D29" i="4697"/>
  <c r="E29" i="4697"/>
  <c r="I29" i="4697"/>
  <c r="J29" i="4697"/>
  <c r="K29" i="4697"/>
  <c r="L29" i="4697"/>
  <c r="P29" i="4697"/>
  <c r="Q29" i="4697"/>
  <c r="R29" i="4697"/>
  <c r="S29" i="4697"/>
  <c r="B30" i="4697"/>
  <c r="C30" i="4697"/>
  <c r="D30" i="4697"/>
  <c r="E30" i="4697"/>
  <c r="I30" i="4697"/>
  <c r="J30" i="4697"/>
  <c r="K30" i="4697"/>
  <c r="L30" i="4697"/>
  <c r="B31" i="4697"/>
  <c r="C31" i="4697"/>
  <c r="D31" i="4697"/>
  <c r="E31" i="4697"/>
  <c r="I31" i="4697"/>
  <c r="J31" i="4697"/>
  <c r="K31" i="4697"/>
  <c r="L31" i="4697"/>
  <c r="T31" i="4696"/>
  <c r="M31" i="4696"/>
  <c r="F31" i="4696"/>
  <c r="T30" i="4696"/>
  <c r="M30" i="4696"/>
  <c r="N31" i="4696" s="1"/>
  <c r="F30" i="4696"/>
  <c r="T29" i="4696"/>
  <c r="M29" i="4696"/>
  <c r="F29" i="4696"/>
  <c r="T28" i="4696"/>
  <c r="M28" i="4696"/>
  <c r="F28" i="4696"/>
  <c r="T27" i="4696"/>
  <c r="M27" i="4696"/>
  <c r="F27" i="4696"/>
  <c r="T26" i="4696"/>
  <c r="M26" i="4696"/>
  <c r="N29" i="4696" s="1"/>
  <c r="F26" i="4696"/>
  <c r="T25" i="4696"/>
  <c r="M25" i="4696"/>
  <c r="F25" i="4696"/>
  <c r="T24" i="4696"/>
  <c r="M24" i="4696"/>
  <c r="N27" i="4696" s="1"/>
  <c r="F24" i="4696"/>
  <c r="T23" i="4696"/>
  <c r="M23" i="4696"/>
  <c r="F23" i="4696"/>
  <c r="T22" i="4696"/>
  <c r="M22" i="4696"/>
  <c r="N25" i="4696" s="1"/>
  <c r="F22" i="4696"/>
  <c r="T21" i="4696"/>
  <c r="M21" i="4696"/>
  <c r="F21" i="4696"/>
  <c r="T20" i="4696"/>
  <c r="M20" i="4696"/>
  <c r="N23" i="4696" s="1"/>
  <c r="F20" i="4696"/>
  <c r="T19" i="4696"/>
  <c r="M19" i="4696"/>
  <c r="G19" i="4696"/>
  <c r="F19" i="4696"/>
  <c r="T18" i="4696"/>
  <c r="M18" i="4696"/>
  <c r="G18" i="4696"/>
  <c r="F18" i="4696"/>
  <c r="T17" i="4696"/>
  <c r="M17" i="4696"/>
  <c r="G17" i="4696"/>
  <c r="F17" i="4696"/>
  <c r="T16" i="4696"/>
  <c r="U19" i="4696" s="1"/>
  <c r="M16" i="4696"/>
  <c r="G16" i="4696"/>
  <c r="F16" i="4696"/>
  <c r="T15" i="4696"/>
  <c r="M15" i="4696"/>
  <c r="G15" i="4696"/>
  <c r="F15" i="4696"/>
  <c r="T14" i="4696"/>
  <c r="M14" i="4696"/>
  <c r="G14" i="4696"/>
  <c r="F14" i="4696"/>
  <c r="T13" i="4696"/>
  <c r="M13" i="4696"/>
  <c r="G13" i="4696"/>
  <c r="F13" i="4696"/>
  <c r="T12" i="4696"/>
  <c r="U15" i="4696" s="1"/>
  <c r="M12" i="4696"/>
  <c r="F12" i="4696"/>
  <c r="T11" i="4696"/>
  <c r="M11" i="4696"/>
  <c r="F11" i="4696"/>
  <c r="T10" i="4696"/>
  <c r="M10" i="4696"/>
  <c r="F10" i="4696"/>
  <c r="T31" i="4695"/>
  <c r="M31" i="4695"/>
  <c r="F31" i="4695"/>
  <c r="T30" i="4695"/>
  <c r="M30" i="4695"/>
  <c r="N30" i="4695" s="1"/>
  <c r="F30" i="4695"/>
  <c r="T29" i="4695"/>
  <c r="M29" i="4695"/>
  <c r="F29" i="4695"/>
  <c r="T28" i="4695"/>
  <c r="M28" i="4695"/>
  <c r="F28" i="4695"/>
  <c r="T27" i="4695"/>
  <c r="M27" i="4695"/>
  <c r="F27" i="4695"/>
  <c r="T26" i="4695"/>
  <c r="M26" i="4695"/>
  <c r="F26" i="4695"/>
  <c r="T25" i="4695"/>
  <c r="M25" i="4695"/>
  <c r="F25" i="4695"/>
  <c r="T24" i="4695"/>
  <c r="M24" i="4695"/>
  <c r="F24" i="4695"/>
  <c r="T23" i="4695"/>
  <c r="M23" i="4695"/>
  <c r="F23" i="4695"/>
  <c r="T22" i="4695"/>
  <c r="M22" i="4695"/>
  <c r="F22" i="4695"/>
  <c r="T21" i="4695"/>
  <c r="M21" i="4695"/>
  <c r="F21" i="4695"/>
  <c r="T20" i="4695"/>
  <c r="M20" i="4695"/>
  <c r="F20" i="4695"/>
  <c r="G20" i="4695" s="1"/>
  <c r="T19" i="4695"/>
  <c r="M19" i="4695"/>
  <c r="F19" i="4695"/>
  <c r="G19" i="4695" s="1"/>
  <c r="T18" i="4695"/>
  <c r="M18" i="4695"/>
  <c r="F18" i="4695"/>
  <c r="G18" i="4695" s="1"/>
  <c r="T17" i="4695"/>
  <c r="M17" i="4695"/>
  <c r="F17" i="4695"/>
  <c r="G17" i="4695" s="1"/>
  <c r="T16" i="4695"/>
  <c r="M16" i="4695"/>
  <c r="F16" i="4695"/>
  <c r="G16" i="4695" s="1"/>
  <c r="T15" i="4695"/>
  <c r="M15" i="4695"/>
  <c r="F15" i="4695"/>
  <c r="G15" i="4695" s="1"/>
  <c r="T14" i="4695"/>
  <c r="M14" i="4695"/>
  <c r="F14" i="4695"/>
  <c r="G14" i="4695" s="1"/>
  <c r="T13" i="4695"/>
  <c r="M13" i="4695"/>
  <c r="F13" i="4695"/>
  <c r="G13" i="4695" s="1"/>
  <c r="T12" i="4695"/>
  <c r="M12" i="4695"/>
  <c r="N12" i="4695" s="1"/>
  <c r="F12" i="4695"/>
  <c r="T11" i="4695"/>
  <c r="N11" i="4695"/>
  <c r="M11" i="4695"/>
  <c r="F11" i="4695"/>
  <c r="T10" i="4695"/>
  <c r="N10" i="4695"/>
  <c r="M10" i="4695"/>
  <c r="F10" i="4695"/>
  <c r="T31" i="4694"/>
  <c r="M31" i="4694"/>
  <c r="F31" i="4694"/>
  <c r="T30" i="4694"/>
  <c r="M30" i="4694"/>
  <c r="F30" i="4694"/>
  <c r="T29" i="4694"/>
  <c r="M29" i="4694"/>
  <c r="F29" i="4694"/>
  <c r="T28" i="4694"/>
  <c r="M28" i="4694"/>
  <c r="F28" i="4694"/>
  <c r="T27" i="4694"/>
  <c r="M27" i="4694"/>
  <c r="F27" i="4694"/>
  <c r="T26" i="4694"/>
  <c r="M26" i="4694"/>
  <c r="F26" i="4694"/>
  <c r="T25" i="4694"/>
  <c r="M25" i="4694"/>
  <c r="F25" i="4694"/>
  <c r="T24" i="4694"/>
  <c r="M24" i="4694"/>
  <c r="F24" i="4694"/>
  <c r="T23" i="4694"/>
  <c r="M23" i="4694"/>
  <c r="F23" i="4694"/>
  <c r="T22" i="4694"/>
  <c r="M22" i="4694"/>
  <c r="F22" i="4694"/>
  <c r="T21" i="4694"/>
  <c r="M21" i="4694"/>
  <c r="F21" i="4694"/>
  <c r="T20" i="4694"/>
  <c r="M20" i="4694"/>
  <c r="F20" i="4694"/>
  <c r="G20" i="4694" s="1"/>
  <c r="T19" i="4694"/>
  <c r="M19" i="4694"/>
  <c r="F19" i="4694"/>
  <c r="G19" i="4694" s="1"/>
  <c r="T18" i="4694"/>
  <c r="M18" i="4694"/>
  <c r="F18" i="4694"/>
  <c r="G18" i="4694" s="1"/>
  <c r="T17" i="4694"/>
  <c r="M17" i="4694"/>
  <c r="F17" i="4694"/>
  <c r="G17" i="4694" s="1"/>
  <c r="T16" i="4694"/>
  <c r="M16" i="4694"/>
  <c r="F16" i="4694"/>
  <c r="G16" i="4694" s="1"/>
  <c r="T15" i="4694"/>
  <c r="M15" i="4694"/>
  <c r="F15" i="4694"/>
  <c r="G15" i="4694" s="1"/>
  <c r="T14" i="4694"/>
  <c r="M14" i="4694"/>
  <c r="F14" i="4694"/>
  <c r="G14" i="4694" s="1"/>
  <c r="T13" i="4694"/>
  <c r="M13" i="4694"/>
  <c r="F13" i="4694"/>
  <c r="G13" i="4694" s="1"/>
  <c r="T12" i="4694"/>
  <c r="M12" i="4694"/>
  <c r="N12" i="4694" s="1"/>
  <c r="F12" i="4694"/>
  <c r="T11" i="4694"/>
  <c r="M11" i="4694"/>
  <c r="F11" i="4694"/>
  <c r="T10" i="4694"/>
  <c r="M10" i="4694"/>
  <c r="F10" i="4694"/>
  <c r="T30" i="4678"/>
  <c r="T31" i="4678"/>
  <c r="U31" i="4696" l="1"/>
  <c r="U29" i="4696"/>
  <c r="U30" i="4696"/>
  <c r="U28" i="4696"/>
  <c r="U27" i="4696"/>
  <c r="U24" i="4696"/>
  <c r="U26" i="4696"/>
  <c r="U20" i="4696"/>
  <c r="U21" i="4696"/>
  <c r="U22" i="4696"/>
  <c r="U25" i="4696"/>
  <c r="U23" i="4696"/>
  <c r="U16" i="4696"/>
  <c r="U18" i="4696"/>
  <c r="U17" i="4696"/>
  <c r="N30" i="4696"/>
  <c r="N26" i="4696"/>
  <c r="N22" i="4696"/>
  <c r="N17" i="4696"/>
  <c r="N18" i="4696"/>
  <c r="N19" i="4696"/>
  <c r="N28" i="4696"/>
  <c r="N24" i="4696"/>
  <c r="N21" i="4696"/>
  <c r="N20" i="4696"/>
  <c r="N16" i="4696"/>
  <c r="N12" i="4696"/>
  <c r="N10" i="4696"/>
  <c r="G31" i="4696"/>
  <c r="G29" i="4696"/>
  <c r="G28" i="4696"/>
  <c r="G27" i="4696"/>
  <c r="G26" i="4696"/>
  <c r="G24" i="4696"/>
  <c r="N11" i="4696"/>
  <c r="G30" i="4696"/>
  <c r="G23" i="4696"/>
  <c r="G25" i="4696"/>
  <c r="G20" i="4696"/>
  <c r="G21" i="4696"/>
  <c r="G22" i="4696"/>
  <c r="U31" i="4695"/>
  <c r="U29" i="4695"/>
  <c r="U30" i="4695"/>
  <c r="U28" i="4695"/>
  <c r="U27" i="4695"/>
  <c r="U26" i="4695"/>
  <c r="U25" i="4695"/>
  <c r="U24" i="4695"/>
  <c r="U23" i="4695"/>
  <c r="U22" i="4695"/>
  <c r="U21" i="4695"/>
  <c r="U20" i="4695"/>
  <c r="U19" i="4695"/>
  <c r="U17" i="4695"/>
  <c r="U18" i="4695"/>
  <c r="U16" i="4695"/>
  <c r="U15" i="4695"/>
  <c r="U14" i="4695"/>
  <c r="U13" i="4695"/>
  <c r="N14" i="4695"/>
  <c r="N31" i="4695"/>
  <c r="N29" i="4695"/>
  <c r="N28" i="4695"/>
  <c r="N26" i="4695"/>
  <c r="N27" i="4695"/>
  <c r="N25" i="4695"/>
  <c r="N24" i="4695"/>
  <c r="N22" i="4695"/>
  <c r="N23" i="4695"/>
  <c r="N20" i="4695"/>
  <c r="N21" i="4695"/>
  <c r="N18" i="4695"/>
  <c r="N19" i="4695"/>
  <c r="N16" i="4695"/>
  <c r="N17" i="4695"/>
  <c r="N13" i="4695"/>
  <c r="N15" i="4695"/>
  <c r="G21" i="4695"/>
  <c r="G31" i="4695"/>
  <c r="G30" i="4695"/>
  <c r="G29" i="4695"/>
  <c r="G27" i="4695"/>
  <c r="G28" i="4695"/>
  <c r="G26" i="4695"/>
  <c r="G25" i="4695"/>
  <c r="G23" i="4695"/>
  <c r="G24" i="4695"/>
  <c r="G22" i="4695"/>
  <c r="U31" i="4694"/>
  <c r="U30" i="4694"/>
  <c r="U29" i="4694"/>
  <c r="U27" i="4694"/>
  <c r="U28" i="4694"/>
  <c r="U26" i="4694"/>
  <c r="U25" i="4694"/>
  <c r="U24" i="4694"/>
  <c r="U23" i="4694"/>
  <c r="U22" i="4694"/>
  <c r="U20" i="4694"/>
  <c r="U21" i="4694"/>
  <c r="U18" i="4694"/>
  <c r="U19" i="4694"/>
  <c r="U16" i="4694"/>
  <c r="U17" i="4694"/>
  <c r="U15" i="4694"/>
  <c r="U14" i="4694"/>
  <c r="T11" i="4697"/>
  <c r="U13" i="4694"/>
  <c r="M12" i="4697"/>
  <c r="N31" i="4694"/>
  <c r="N30" i="4694"/>
  <c r="N29" i="4694"/>
  <c r="N28" i="4694"/>
  <c r="N27" i="4694"/>
  <c r="N26" i="4694"/>
  <c r="N25" i="4694"/>
  <c r="N24" i="4694"/>
  <c r="N22" i="4694"/>
  <c r="N23" i="4694"/>
  <c r="N20" i="4694"/>
  <c r="N21" i="4694"/>
  <c r="N18" i="4694"/>
  <c r="N19" i="4694"/>
  <c r="N16" i="4694"/>
  <c r="N17" i="4694"/>
  <c r="N13" i="4694"/>
  <c r="N15" i="4694"/>
  <c r="N14" i="4694"/>
  <c r="N11" i="4694"/>
  <c r="N10" i="4694"/>
  <c r="G31" i="4694"/>
  <c r="G30" i="4694"/>
  <c r="G29" i="4694"/>
  <c r="G28" i="4694"/>
  <c r="G27" i="4694"/>
  <c r="G26" i="4694"/>
  <c r="G25" i="4694"/>
  <c r="G24" i="4694"/>
  <c r="G22" i="4694"/>
  <c r="G21" i="4694"/>
  <c r="G23" i="4694"/>
  <c r="T30" i="4697"/>
  <c r="T31" i="4697"/>
  <c r="T19" i="4697"/>
  <c r="T17" i="4697"/>
  <c r="T12" i="4697"/>
  <c r="T10" i="4697"/>
  <c r="T15" i="4697"/>
  <c r="T13" i="4697"/>
  <c r="T18" i="4697"/>
  <c r="T16" i="4697"/>
  <c r="T14" i="4697"/>
  <c r="M15" i="4697"/>
  <c r="M14" i="4697"/>
  <c r="M13" i="4697"/>
  <c r="N13" i="4697" s="1"/>
  <c r="M19" i="4697"/>
  <c r="M18" i="4697"/>
  <c r="M17" i="4697"/>
  <c r="M16" i="4697"/>
  <c r="F20" i="4697"/>
  <c r="G20" i="4697" s="1"/>
  <c r="F31" i="4697"/>
  <c r="F30" i="4697"/>
  <c r="M29" i="4697"/>
  <c r="T28" i="4697"/>
  <c r="F28" i="4697"/>
  <c r="M27" i="4697"/>
  <c r="T26" i="4697"/>
  <c r="F26" i="4697"/>
  <c r="M25" i="4697"/>
  <c r="T24" i="4697"/>
  <c r="F24" i="4697"/>
  <c r="M23" i="4697"/>
  <c r="T22" i="4697"/>
  <c r="F22" i="4697"/>
  <c r="M21" i="4697"/>
  <c r="T20" i="4697"/>
  <c r="N12" i="4697"/>
  <c r="M31" i="4697"/>
  <c r="M30" i="4697"/>
  <c r="T29" i="4697"/>
  <c r="F29" i="4697"/>
  <c r="M28" i="4697"/>
  <c r="T27" i="4697"/>
  <c r="F27" i="4697"/>
  <c r="M26" i="4697"/>
  <c r="T25" i="4697"/>
  <c r="F25" i="4697"/>
  <c r="M24" i="4697"/>
  <c r="T23" i="4697"/>
  <c r="F23" i="4697"/>
  <c r="M22" i="4697"/>
  <c r="T21" i="4697"/>
  <c r="U21" i="4697" s="1"/>
  <c r="F21" i="4697"/>
  <c r="M20" i="4697"/>
  <c r="N13" i="4696"/>
  <c r="U13" i="4696"/>
  <c r="N14" i="4696"/>
  <c r="U14" i="4696"/>
  <c r="N15" i="4696"/>
  <c r="S6" i="4697"/>
  <c r="L5" i="4697"/>
  <c r="D5" i="4697"/>
  <c r="D5" i="4696"/>
  <c r="L5" i="4696"/>
  <c r="S6" i="4696"/>
  <c r="S6" i="4695"/>
  <c r="D5" i="4695"/>
  <c r="L5" i="4695"/>
  <c r="S6" i="4694"/>
  <c r="L5" i="4694"/>
  <c r="D5" i="4694"/>
  <c r="T12" i="4678"/>
  <c r="T13" i="4678"/>
  <c r="T14" i="4678"/>
  <c r="T15" i="4678"/>
  <c r="T16" i="4678"/>
  <c r="T17" i="4678"/>
  <c r="T18" i="4678"/>
  <c r="T19" i="4678"/>
  <c r="T20" i="4678"/>
  <c r="T21" i="4678"/>
  <c r="T22" i="4678"/>
  <c r="T23" i="4678"/>
  <c r="T24" i="4678"/>
  <c r="T25" i="4678"/>
  <c r="T26" i="4678"/>
  <c r="T27" i="4678"/>
  <c r="T28" i="4678"/>
  <c r="T29" i="4678"/>
  <c r="T11" i="4678"/>
  <c r="T10" i="4678"/>
  <c r="M12" i="4678"/>
  <c r="M13" i="4678"/>
  <c r="M14" i="4678"/>
  <c r="M15" i="4678"/>
  <c r="M16" i="4678"/>
  <c r="M17" i="4678"/>
  <c r="M18" i="4678"/>
  <c r="M19" i="4678"/>
  <c r="M20" i="4678"/>
  <c r="M21" i="4678"/>
  <c r="M22" i="4678"/>
  <c r="M23" i="4678"/>
  <c r="M24" i="4678"/>
  <c r="M25" i="4678"/>
  <c r="M26" i="4678"/>
  <c r="M27" i="4678"/>
  <c r="M28" i="4678"/>
  <c r="M29" i="4678"/>
  <c r="M30" i="4678"/>
  <c r="M31" i="4678"/>
  <c r="M11" i="4678"/>
  <c r="F23" i="4678"/>
  <c r="F24" i="4678"/>
  <c r="F25" i="4678"/>
  <c r="F26" i="4678"/>
  <c r="F27" i="4678"/>
  <c r="F28" i="4678"/>
  <c r="F29" i="4678"/>
  <c r="F30" i="4678"/>
  <c r="F31" i="4678"/>
  <c r="F12" i="4678"/>
  <c r="F13" i="4678"/>
  <c r="F14" i="4678"/>
  <c r="G14" i="4678" s="1"/>
  <c r="F15" i="4678"/>
  <c r="F16" i="4678"/>
  <c r="G16" i="4678" s="1"/>
  <c r="F17" i="4678"/>
  <c r="F18" i="4678"/>
  <c r="G18" i="4678" s="1"/>
  <c r="F19" i="4678"/>
  <c r="F20" i="4678"/>
  <c r="G20" i="4678" s="1"/>
  <c r="F21" i="4678"/>
  <c r="F22" i="4678"/>
  <c r="F11" i="4678"/>
  <c r="N32" i="4696" l="1"/>
  <c r="G32" i="4696"/>
  <c r="U32" i="4695"/>
  <c r="N32" i="4695"/>
  <c r="G32" i="4695"/>
  <c r="U32" i="4694"/>
  <c r="N32" i="4694"/>
  <c r="G32" i="4694"/>
  <c r="U31" i="4678"/>
  <c r="U30" i="4697"/>
  <c r="U27" i="4678"/>
  <c r="U31" i="4697"/>
  <c r="U30" i="4678"/>
  <c r="U29" i="4678"/>
  <c r="U29" i="4697"/>
  <c r="U20" i="4697"/>
  <c r="U14" i="4697"/>
  <c r="U13" i="4697"/>
  <c r="U18" i="4697"/>
  <c r="U15" i="4697"/>
  <c r="U14" i="4678"/>
  <c r="U25" i="4678"/>
  <c r="U25" i="4697"/>
  <c r="U23" i="4678"/>
  <c r="U21" i="4678"/>
  <c r="U20" i="4678"/>
  <c r="U19" i="4697"/>
  <c r="U19" i="4678"/>
  <c r="U17" i="4678"/>
  <c r="U17" i="4697"/>
  <c r="U16" i="4697"/>
  <c r="U15" i="4678"/>
  <c r="N15" i="4697"/>
  <c r="N14" i="4697"/>
  <c r="N16" i="4697"/>
  <c r="N28" i="4697"/>
  <c r="N20" i="4697"/>
  <c r="N24" i="4678"/>
  <c r="N24" i="4697"/>
  <c r="N22" i="4678"/>
  <c r="N20" i="4678"/>
  <c r="N18" i="4678"/>
  <c r="N18" i="4697"/>
  <c r="N17" i="4697"/>
  <c r="N19" i="4697"/>
  <c r="N16" i="4678"/>
  <c r="G30" i="4678"/>
  <c r="G28" i="4678"/>
  <c r="G27" i="4697"/>
  <c r="G26" i="4678"/>
  <c r="G23" i="4697"/>
  <c r="G21" i="4697"/>
  <c r="G22" i="4678"/>
  <c r="N31" i="4697"/>
  <c r="N21" i="4697"/>
  <c r="U22" i="4697"/>
  <c r="G24" i="4697"/>
  <c r="N25" i="4697"/>
  <c r="U26" i="4697"/>
  <c r="G28" i="4697"/>
  <c r="N29" i="4697"/>
  <c r="G31" i="4697"/>
  <c r="N22" i="4697"/>
  <c r="U23" i="4697"/>
  <c r="G25" i="4697"/>
  <c r="N26" i="4697"/>
  <c r="U27" i="4697"/>
  <c r="N10" i="4697"/>
  <c r="G29" i="4697"/>
  <c r="N30" i="4697"/>
  <c r="N11" i="4697"/>
  <c r="G22" i="4697"/>
  <c r="N23" i="4697"/>
  <c r="U24" i="4697"/>
  <c r="G26" i="4697"/>
  <c r="N27" i="4697"/>
  <c r="U28" i="4697"/>
  <c r="G30" i="4697"/>
  <c r="U32" i="4696"/>
  <c r="U24" i="4678"/>
  <c r="U16" i="4678"/>
  <c r="N30" i="4678"/>
  <c r="N28" i="4678"/>
  <c r="N26" i="4678"/>
  <c r="G25" i="4678"/>
  <c r="N14" i="4678"/>
  <c r="G29" i="4678"/>
  <c r="G21" i="4678"/>
  <c r="G17" i="4678"/>
  <c r="N31" i="4678"/>
  <c r="N27" i="4678"/>
  <c r="N23" i="4678"/>
  <c r="N19" i="4678"/>
  <c r="N15" i="4678"/>
  <c r="U28" i="4678"/>
  <c r="G24" i="4678"/>
  <c r="G31" i="4678"/>
  <c r="G27" i="4678"/>
  <c r="G23" i="4678"/>
  <c r="G19" i="4678"/>
  <c r="G15" i="4678"/>
  <c r="N29" i="4678"/>
  <c r="N25" i="4678"/>
  <c r="N21" i="4678"/>
  <c r="N17" i="4678"/>
  <c r="U13" i="4678"/>
  <c r="U26" i="4678"/>
  <c r="U22" i="4678"/>
  <c r="U18" i="4678"/>
  <c r="U32" i="4697" l="1"/>
  <c r="U32" i="4678"/>
  <c r="G32" i="4697"/>
  <c r="N32" i="4697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I31" i="4689"/>
  <c r="J31" i="4689" s="1"/>
  <c r="I30" i="4689"/>
  <c r="J30" i="4689" s="1"/>
  <c r="I29" i="4689"/>
  <c r="I28" i="4689"/>
  <c r="J28" i="4689" s="1"/>
  <c r="I27" i="4689"/>
  <c r="I26" i="4689"/>
  <c r="I25" i="4689"/>
  <c r="J25" i="4689" s="1"/>
  <c r="I24" i="4689"/>
  <c r="J24" i="4689" s="1"/>
  <c r="I23" i="4689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M10" i="4678"/>
  <c r="F10" i="4678"/>
  <c r="G13" i="4678" s="1"/>
  <c r="J32" i="4689" l="1"/>
  <c r="J26" i="4689"/>
  <c r="J23" i="4689"/>
  <c r="J20" i="4689"/>
  <c r="J14" i="4689"/>
  <c r="N12" i="4678"/>
  <c r="N10" i="4678"/>
  <c r="N11" i="4678"/>
  <c r="N13" i="4678"/>
  <c r="J44" i="4689"/>
  <c r="J45" i="4689"/>
  <c r="J41" i="4689"/>
  <c r="J42" i="4689"/>
  <c r="J38" i="4689"/>
  <c r="J39" i="4689"/>
  <c r="J35" i="4689"/>
  <c r="J29" i="4689"/>
  <c r="J27" i="4689"/>
  <c r="J19" i="4689"/>
  <c r="J21" i="4689"/>
  <c r="J18" i="4689"/>
  <c r="J17" i="4689"/>
  <c r="J15" i="4689"/>
  <c r="J12" i="4689"/>
  <c r="J11" i="4689"/>
  <c r="G32" i="4678"/>
  <c r="N32" i="4678" l="1"/>
</calcChain>
</file>

<file path=xl/sharedStrings.xml><?xml version="1.0" encoding="utf-8"?>
<sst xmlns="http://schemas.openxmlformats.org/spreadsheetml/2006/main" count="753" uniqueCount="148">
  <si>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</si>
  <si>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</si>
  <si>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</si>
  <si>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</si>
  <si>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</si>
  <si>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</si>
  <si>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</si>
  <si>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</si>
  <si>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</si>
  <si>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</si>
  <si>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</si>
  <si>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</si>
  <si>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</si>
  <si>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</si>
  <si>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</si>
  <si>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</si>
  <si>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</si>
  <si>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</si>
  <si>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</si>
  <si>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</si>
  <si>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</si>
  <si>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</si>
  <si>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</si>
  <si>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</si>
  <si>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</si>
  <si>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</si>
  <si>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</si>
  <si>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</si>
  <si>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</si>
  <si>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</si>
  <si>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</si>
  <si>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</si>
  <si>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</si>
  <si>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</si>
  <si>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</si>
  <si>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</si>
  <si>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</si>
  <si>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</si>
  <si>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</si>
  <si>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</si>
  <si>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</si>
  <si>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</si>
  <si>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</si>
  <si>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</si>
  <si>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</si>
  <si>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</si>
  <si>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</si>
  <si>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</si>
  <si>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</si>
  <si>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</si>
  <si>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</si>
  <si>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</si>
  <si>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</si>
  <si>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</si>
  <si>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</si>
  <si>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</si>
  <si>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</si>
  <si>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1 (N-S)</t>
  </si>
  <si>
    <t>HORA MAX VOL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</si>
  <si>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</si>
  <si>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</si>
  <si>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</si>
  <si>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</si>
  <si>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</si>
  <si>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</si>
  <si>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</si>
  <si>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</si>
  <si>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</si>
  <si>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</si>
  <si>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</si>
  <si>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</si>
  <si>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</si>
  <si>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</si>
  <si>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</si>
  <si>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</si>
  <si>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</si>
  <si>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</si>
  <si>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</si>
  <si>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</si>
  <si>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</si>
  <si>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</si>
  <si>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</si>
  <si>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</si>
  <si>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</si>
  <si>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</si>
  <si>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</si>
  <si>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</si>
  <si>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</si>
  <si>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</si>
  <si>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</si>
  <si>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</si>
  <si>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</si>
  <si>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</si>
  <si>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</si>
  <si>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</si>
  <si>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6:30 6:45</t>
  </si>
  <si>
    <t>6:45 7:00</t>
  </si>
  <si>
    <t>7:00 7:15</t>
  </si>
  <si>
    <t>7:15 7:30</t>
  </si>
  <si>
    <t>10:30 10:45</t>
  </si>
  <si>
    <t>10:45 11:00</t>
  </si>
  <si>
    <t>10:00 10:15</t>
  </si>
  <si>
    <t>10:15 10:30</t>
  </si>
  <si>
    <t>15:00 15:15</t>
  </si>
  <si>
    <t>15:15 15:30</t>
  </si>
  <si>
    <t>15:30 15:45</t>
  </si>
  <si>
    <t>15:45 16:00</t>
  </si>
  <si>
    <t>19:00 19:15</t>
  </si>
  <si>
    <t>19:15 19:30</t>
  </si>
  <si>
    <t>19:30 19:45</t>
  </si>
  <si>
    <t>19:45 20:00</t>
  </si>
  <si>
    <t>2 (S - N)</t>
  </si>
  <si>
    <t>3 (OCC-ORI)</t>
  </si>
  <si>
    <t>4 (ORI-OCC)</t>
  </si>
  <si>
    <t>6:00 6:15</t>
  </si>
  <si>
    <t>6:15 6:30</t>
  </si>
  <si>
    <t>20:00 20:15</t>
  </si>
  <si>
    <t>20:15 20:30</t>
  </si>
  <si>
    <t>20:30 20:45</t>
  </si>
  <si>
    <t>20:45 21:00</t>
  </si>
  <si>
    <t>21:00 21:15</t>
  </si>
  <si>
    <t>21:15 21:30</t>
  </si>
  <si>
    <t>21:30 21:45</t>
  </si>
  <si>
    <t>21:45 22:00</t>
  </si>
  <si>
    <t>5:00 5:15</t>
  </si>
  <si>
    <t>5:15 5:30</t>
  </si>
  <si>
    <t>5:30 5:45</t>
  </si>
  <si>
    <t>5:45 6:00</t>
  </si>
  <si>
    <t>16:45 17:00</t>
  </si>
  <si>
    <t>16:30 16:45</t>
  </si>
  <si>
    <t>16:00 16:15</t>
  </si>
  <si>
    <t>16:15 16:30</t>
  </si>
  <si>
    <t>CL 72 - CR 38</t>
  </si>
  <si>
    <t>AOLFREDO FLOREZ</t>
  </si>
  <si>
    <t>8:00 - 9:00</t>
  </si>
  <si>
    <t>11:45 - 12:45</t>
  </si>
  <si>
    <t>19:00 - 20:00</t>
  </si>
  <si>
    <t>JULIO VASQUEZ</t>
  </si>
  <si>
    <t>7:45 - 8:45</t>
  </si>
  <si>
    <t>13:45 - 14:45</t>
  </si>
  <si>
    <t>16:30 - 17:30</t>
  </si>
  <si>
    <t>GEOVANNIS GONZALEZ</t>
  </si>
  <si>
    <t>8:15 - 9:15</t>
  </si>
  <si>
    <t>14:00 - 15:00</t>
  </si>
  <si>
    <t>17:30 - 18:30</t>
  </si>
  <si>
    <t>JHONY NAVARRO</t>
  </si>
  <si>
    <t>17:00 - 18:00</t>
  </si>
  <si>
    <t>ADOLFREDO FLOREZ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</si>
</sst>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64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15" xfId="0" applyFont="1" applyFill="1" applyBorder="1" applyAlignment="1" applyProtection="1">
      <alignment horizontal="center" vertical="center"/>
    </xf>
    <xf numFmtId="1" fontId="2" fillId="0" borderId="15" xfId="0" applyNumberFormat="1" applyFont="1" applyFill="1" applyBorder="1" applyAlignment="1" applyProtection="1">
      <alignment horizontal="center" vertical="center"/>
    </xf>
    <xf numFmtId="2" fontId="2" fillId="0" borderId="15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4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17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5" fillId="0" borderId="9" xfId="0" applyFont="1" applyFill="1" applyBorder="1" applyAlignment="1" applyProtection="1">
      <alignment vertical="center"/>
    </xf>
    <xf numFmtId="0" fontId="15" fillId="0" borderId="0" xfId="0" applyFont="1" applyFill="1" applyAlignment="1" applyProtection="1">
      <alignment vertical="center"/>
    </xf>
    <xf numFmtId="0" fontId="2" fillId="0" borderId="11" xfId="0" applyFont="1" applyBorder="1" applyAlignment="1" applyProtection="1">
      <alignment horizontal="center" vertical="center"/>
    </xf>
    <xf numFmtId="20" fontId="7" fillId="0" borderId="11" xfId="0" applyNumberFormat="1" applyFont="1" applyBorder="1" applyAlignment="1" applyProtection="1">
      <alignment horizontal="center" vertical="center" wrapText="1"/>
    </xf>
    <xf numFmtId="1" fontId="2" fillId="0" borderId="20" xfId="0" applyNumberFormat="1" applyFont="1" applyBorder="1" applyAlignment="1" applyProtection="1">
      <alignment horizontal="center" vertical="center"/>
    </xf>
    <xf numFmtId="20" fontId="7" fillId="0" borderId="21" xfId="0" applyNumberFormat="1" applyFont="1" applyBorder="1" applyAlignment="1" applyProtection="1">
      <alignment horizontal="center" vertical="center" wrapText="1"/>
    </xf>
    <xf numFmtId="1" fontId="2" fillId="0" borderId="22" xfId="0" applyNumberFormat="1" applyFont="1" applyBorder="1" applyAlignment="1" applyProtection="1">
      <alignment horizontal="center" vertical="center"/>
    </xf>
    <xf numFmtId="20" fontId="7" fillId="0" borderId="23" xfId="0" applyNumberFormat="1" applyFont="1" applyBorder="1" applyAlignment="1" applyProtection="1">
      <alignment horizontal="center" vertical="center" wrapText="1"/>
    </xf>
    <xf numFmtId="1" fontId="2" fillId="0" borderId="24" xfId="0" applyNumberFormat="1" applyFont="1" applyBorder="1" applyAlignment="1" applyProtection="1">
      <alignment horizontal="center" vertical="center"/>
    </xf>
    <xf numFmtId="20" fontId="7" fillId="0" borderId="25" xfId="0" applyNumberFormat="1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26" xfId="0" applyNumberFormat="1" applyFont="1" applyBorder="1" applyAlignment="1" applyProtection="1">
      <alignment horizontal="center" vertical="center"/>
    </xf>
    <xf numFmtId="20" fontId="7" fillId="0" borderId="27" xfId="0" applyNumberFormat="1" applyFont="1" applyBorder="1" applyAlignment="1" applyProtection="1">
      <alignment horizontal="center" vertical="center" wrapText="1"/>
    </xf>
    <xf numFmtId="1" fontId="2" fillId="0" borderId="28" xfId="0" applyNumberFormat="1" applyFont="1" applyBorder="1" applyAlignment="1" applyProtection="1">
      <alignment horizontal="center" vertical="center" wrapText="1"/>
    </xf>
    <xf numFmtId="20" fontId="7" fillId="0" borderId="29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8" xfId="0" applyFont="1" applyBorder="1" applyAlignment="1" applyProtection="1">
      <alignment horizontal="center" vertical="center" wrapText="1"/>
    </xf>
    <xf numFmtId="0" fontId="11" fillId="0" borderId="14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3" xfId="0" applyFont="1" applyBorder="1" applyAlignment="1" applyProtection="1">
      <alignment horizontal="right" vertical="center"/>
    </xf>
    <xf numFmtId="0" fontId="6" fillId="0" borderId="9" xfId="0" applyFont="1" applyBorder="1" applyAlignment="1" applyProtection="1">
      <alignment horizontal="right" vertical="center"/>
    </xf>
    <xf numFmtId="0" fontId="6" fillId="0" borderId="8" xfId="0" applyFont="1" applyBorder="1" applyAlignment="1" applyProtection="1">
      <alignment horizontal="right" vertical="center"/>
    </xf>
    <xf numFmtId="0" fontId="4" fillId="0" borderId="18" xfId="0" applyFont="1" applyBorder="1" applyAlignment="1" applyProtection="1">
      <alignment horizontal="center" vertical="center"/>
    </xf>
    <xf numFmtId="0" fontId="4" fillId="0" borderId="19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4" fillId="0" borderId="33" xfId="0" applyFont="1" applyBorder="1" applyAlignment="1" applyProtection="1">
      <alignment horizontal="center" vertical="center"/>
    </xf>
    <xf numFmtId="0" fontId="4" fillId="0" borderId="34" xfId="0" applyFont="1" applyBorder="1" applyAlignment="1" applyProtection="1">
      <alignment horizontal="center" vertical="center"/>
    </xf>
    <xf numFmtId="0" fontId="6" fillId="0" borderId="30" xfId="0" applyFont="1" applyBorder="1" applyAlignment="1" applyProtection="1">
      <alignment horizontal="right" vertical="center"/>
    </xf>
    <xf numFmtId="0" fontId="6" fillId="0" borderId="31" xfId="0" applyFont="1" applyBorder="1" applyAlignment="1" applyProtection="1">
      <alignment horizontal="right" vertical="center"/>
    </xf>
    <xf numFmtId="0" fontId="6" fillId="0" borderId="32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11" fillId="0" borderId="35" xfId="0" applyFont="1" applyBorder="1" applyAlignment="1" applyProtection="1">
      <alignment horizontal="center" vertical="center" wrapText="1"/>
    </xf>
    <xf numFmtId="0" fontId="11" fillId="0" borderId="7" xfId="0" applyFont="1" applyBorder="1" applyAlignment="1" applyProtection="1">
      <alignment horizontal="center" vertical="center" wrapText="1"/>
    </xf>
    <xf numFmtId="0" fontId="11" fillId="0" borderId="36" xfId="0" applyFont="1" applyBorder="1" applyAlignment="1" applyProtection="1">
      <alignment horizontal="center" vertical="center" wrapText="1"/>
    </xf>
    <xf numFmtId="0" fontId="17" fillId="0" borderId="6" xfId="0" applyFont="1" applyFill="1" applyBorder="1" applyAlignment="1" applyProtection="1">
      <alignment horizontal="center" vertical="center" wrapText="1"/>
    </xf>
    <xf numFmtId="0" fontId="17" fillId="0" borderId="14" xfId="0" applyFont="1" applyFill="1" applyBorder="1" applyAlignment="1" applyProtection="1">
      <alignment horizontal="center" vertical="center" wrapText="1"/>
    </xf>
    <xf numFmtId="0" fontId="17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4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D1D1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'G-1'!$F$10:$F$31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164</c:v>
                </c:pt>
                <c:pt idx="11">
                  <c:v>157</c:v>
                </c:pt>
                <c:pt idx="12">
                  <c:v>229</c:v>
                </c:pt>
                <c:pt idx="13">
                  <c:v>192</c:v>
                </c:pt>
                <c:pt idx="14">
                  <c:v>186.5</c:v>
                </c:pt>
                <c:pt idx="15">
                  <c:v>207.5</c:v>
                </c:pt>
                <c:pt idx="16">
                  <c:v>192</c:v>
                </c:pt>
                <c:pt idx="17">
                  <c:v>193.5</c:v>
                </c:pt>
                <c:pt idx="18">
                  <c:v>184.5</c:v>
                </c:pt>
                <c:pt idx="19">
                  <c:v>189.5</c:v>
                </c:pt>
                <c:pt idx="20">
                  <c:v>181.5</c:v>
                </c:pt>
                <c:pt idx="21">
                  <c:v>161.5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541456"/>
        <c:axId val="174540280"/>
      </c:barChart>
      <c:catAx>
        <c:axId val="174541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5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540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5402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541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'G-4'!$F$10:$F$31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240.5</c:v>
                </c:pt>
                <c:pt idx="11">
                  <c:v>264</c:v>
                </c:pt>
                <c:pt idx="12">
                  <c:v>271.5</c:v>
                </c:pt>
                <c:pt idx="13">
                  <c:v>251.5</c:v>
                </c:pt>
                <c:pt idx="14">
                  <c:v>249.5</c:v>
                </c:pt>
                <c:pt idx="15">
                  <c:v>237.5</c:v>
                </c:pt>
                <c:pt idx="16">
                  <c:v>244.5</c:v>
                </c:pt>
                <c:pt idx="17">
                  <c:v>211.5</c:v>
                </c:pt>
                <c:pt idx="18">
                  <c:v>230</c:v>
                </c:pt>
                <c:pt idx="19">
                  <c:v>231.5</c:v>
                </c:pt>
                <c:pt idx="20">
                  <c:v>247.5</c:v>
                </c:pt>
                <c:pt idx="21">
                  <c:v>222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598864"/>
        <c:axId val="177599256"/>
      </c:barChart>
      <c:catAx>
        <c:axId val="177598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599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599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598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'G-4'!$M$10:$M$31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215.5</c:v>
                </c:pt>
                <c:pt idx="3">
                  <c:v>199.5</c:v>
                </c:pt>
                <c:pt idx="4">
                  <c:v>237</c:v>
                </c:pt>
                <c:pt idx="5">
                  <c:v>245.5</c:v>
                </c:pt>
                <c:pt idx="6">
                  <c:v>235.5</c:v>
                </c:pt>
                <c:pt idx="7">
                  <c:v>248.5</c:v>
                </c:pt>
                <c:pt idx="8">
                  <c:v>234</c:v>
                </c:pt>
                <c:pt idx="9">
                  <c:v>230</c:v>
                </c:pt>
                <c:pt idx="10">
                  <c:v>207.5</c:v>
                </c:pt>
                <c:pt idx="11">
                  <c:v>221</c:v>
                </c:pt>
                <c:pt idx="12">
                  <c:v>228.5</c:v>
                </c:pt>
                <c:pt idx="13">
                  <c:v>258.5</c:v>
                </c:pt>
                <c:pt idx="14">
                  <c:v>256</c:v>
                </c:pt>
                <c:pt idx="15">
                  <c:v>253</c:v>
                </c:pt>
                <c:pt idx="16">
                  <c:v>238.5</c:v>
                </c:pt>
                <c:pt idx="17">
                  <c:v>226.5</c:v>
                </c:pt>
                <c:pt idx="18">
                  <c:v>0</c:v>
                </c:pt>
                <c:pt idx="19">
                  <c:v>0</c:v>
                </c:pt>
                <c:pt idx="20">
                  <c:v>208.5</c:v>
                </c:pt>
                <c:pt idx="21">
                  <c:v>200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600040"/>
        <c:axId val="177600432"/>
      </c:barChart>
      <c:catAx>
        <c:axId val="177600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760043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76004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600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'G-4'!$T$10:$T$29</c:f>
              <c:numCache>
                <c:formatCode>0</c:formatCode>
                <c:ptCount val="20"/>
                <c:pt idx="0">
                  <c:v>223.5</c:v>
                </c:pt>
                <c:pt idx="1">
                  <c:v>236.5</c:v>
                </c:pt>
                <c:pt idx="2">
                  <c:v>251</c:v>
                </c:pt>
                <c:pt idx="3">
                  <c:v>239.5</c:v>
                </c:pt>
                <c:pt idx="4">
                  <c:v>237</c:v>
                </c:pt>
                <c:pt idx="5">
                  <c:v>243.5</c:v>
                </c:pt>
                <c:pt idx="6">
                  <c:v>217.5</c:v>
                </c:pt>
                <c:pt idx="7">
                  <c:v>244.5</c:v>
                </c:pt>
                <c:pt idx="8">
                  <c:v>222.5</c:v>
                </c:pt>
                <c:pt idx="9">
                  <c:v>236</c:v>
                </c:pt>
                <c:pt idx="10">
                  <c:v>223.5</c:v>
                </c:pt>
                <c:pt idx="11">
                  <c:v>215.5</c:v>
                </c:pt>
                <c:pt idx="12">
                  <c:v>193.5</c:v>
                </c:pt>
                <c:pt idx="13">
                  <c:v>208.5</c:v>
                </c:pt>
                <c:pt idx="14">
                  <c:v>187.5</c:v>
                </c:pt>
                <c:pt idx="15">
                  <c:v>179.5</c:v>
                </c:pt>
                <c:pt idx="16">
                  <c:v>149</c:v>
                </c:pt>
                <c:pt idx="17">
                  <c:v>165</c:v>
                </c:pt>
                <c:pt idx="18">
                  <c:v>148</c:v>
                </c:pt>
                <c:pt idx="19">
                  <c:v>159.5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958840"/>
        <c:axId val="177959232"/>
      </c:barChart>
      <c:catAx>
        <c:axId val="177958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959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9592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958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4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'G-TOTAL'!$F$10:$F$31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827.5</c:v>
                </c:pt>
                <c:pt idx="11">
                  <c:v>861.5</c:v>
                </c:pt>
                <c:pt idx="12">
                  <c:v>915.5</c:v>
                </c:pt>
                <c:pt idx="13">
                  <c:v>893.5</c:v>
                </c:pt>
                <c:pt idx="14">
                  <c:v>910</c:v>
                </c:pt>
                <c:pt idx="15">
                  <c:v>833.5</c:v>
                </c:pt>
                <c:pt idx="16">
                  <c:v>864.5</c:v>
                </c:pt>
                <c:pt idx="17">
                  <c:v>788.5</c:v>
                </c:pt>
                <c:pt idx="18">
                  <c:v>776</c:v>
                </c:pt>
                <c:pt idx="19">
                  <c:v>771.5</c:v>
                </c:pt>
                <c:pt idx="20">
                  <c:v>770</c:v>
                </c:pt>
                <c:pt idx="21">
                  <c:v>770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960408"/>
        <c:axId val="177960800"/>
      </c:barChart>
      <c:catAx>
        <c:axId val="177960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5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960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9608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9604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'G-TOTAL'!$M$10:$M$31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742</c:v>
                </c:pt>
                <c:pt idx="3">
                  <c:v>722.5</c:v>
                </c:pt>
                <c:pt idx="4">
                  <c:v>713.5</c:v>
                </c:pt>
                <c:pt idx="5">
                  <c:v>771</c:v>
                </c:pt>
                <c:pt idx="6">
                  <c:v>776.5</c:v>
                </c:pt>
                <c:pt idx="7">
                  <c:v>748</c:v>
                </c:pt>
                <c:pt idx="8">
                  <c:v>775</c:v>
                </c:pt>
                <c:pt idx="9">
                  <c:v>711</c:v>
                </c:pt>
                <c:pt idx="10">
                  <c:v>666.5</c:v>
                </c:pt>
                <c:pt idx="11">
                  <c:v>660</c:v>
                </c:pt>
                <c:pt idx="12">
                  <c:v>694</c:v>
                </c:pt>
                <c:pt idx="13">
                  <c:v>744.5</c:v>
                </c:pt>
                <c:pt idx="14">
                  <c:v>799</c:v>
                </c:pt>
                <c:pt idx="15">
                  <c:v>807</c:v>
                </c:pt>
                <c:pt idx="16">
                  <c:v>809</c:v>
                </c:pt>
                <c:pt idx="17">
                  <c:v>748</c:v>
                </c:pt>
                <c:pt idx="18">
                  <c:v>0</c:v>
                </c:pt>
                <c:pt idx="19">
                  <c:v>0</c:v>
                </c:pt>
                <c:pt idx="20">
                  <c:v>752</c:v>
                </c:pt>
                <c:pt idx="21">
                  <c:v>804.5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961584"/>
        <c:axId val="177961976"/>
      </c:barChart>
      <c:catAx>
        <c:axId val="177961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796197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7961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961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 horizontalDpi="300" verticalDpi="3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'G-TOTAL'!$T$10:$T$29</c:f>
              <c:numCache>
                <c:formatCode>0</c:formatCode>
                <c:ptCount val="20"/>
                <c:pt idx="0">
                  <c:v>833.5</c:v>
                </c:pt>
                <c:pt idx="1">
                  <c:v>828</c:v>
                </c:pt>
                <c:pt idx="2">
                  <c:v>827</c:v>
                </c:pt>
                <c:pt idx="3">
                  <c:v>792.5</c:v>
                </c:pt>
                <c:pt idx="4">
                  <c:v>828.5</c:v>
                </c:pt>
                <c:pt idx="5">
                  <c:v>814</c:v>
                </c:pt>
                <c:pt idx="6">
                  <c:v>813.5</c:v>
                </c:pt>
                <c:pt idx="7">
                  <c:v>844</c:v>
                </c:pt>
                <c:pt idx="8">
                  <c:v>754</c:v>
                </c:pt>
                <c:pt idx="9">
                  <c:v>817</c:v>
                </c:pt>
                <c:pt idx="10">
                  <c:v>804.5</c:v>
                </c:pt>
                <c:pt idx="11">
                  <c:v>764.5</c:v>
                </c:pt>
                <c:pt idx="12">
                  <c:v>768.5</c:v>
                </c:pt>
                <c:pt idx="13">
                  <c:v>799.5</c:v>
                </c:pt>
                <c:pt idx="14">
                  <c:v>683</c:v>
                </c:pt>
                <c:pt idx="15">
                  <c:v>724</c:v>
                </c:pt>
                <c:pt idx="16">
                  <c:v>604</c:v>
                </c:pt>
                <c:pt idx="17">
                  <c:v>673</c:v>
                </c:pt>
                <c:pt idx="18">
                  <c:v>621.5</c:v>
                </c:pt>
                <c:pt idx="19">
                  <c:v>611.5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540432"/>
        <c:axId val="178540824"/>
      </c:barChart>
      <c:catAx>
        <c:axId val="178540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540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5408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540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7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'G-1'!$M$10:$M$31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180.5</c:v>
                </c:pt>
                <c:pt idx="3">
                  <c:v>181</c:v>
                </c:pt>
                <c:pt idx="4">
                  <c:v>180.5</c:v>
                </c:pt>
                <c:pt idx="5">
                  <c:v>197</c:v>
                </c:pt>
                <c:pt idx="6">
                  <c:v>216.5</c:v>
                </c:pt>
                <c:pt idx="7">
                  <c:v>212</c:v>
                </c:pt>
                <c:pt idx="8">
                  <c:v>208</c:v>
                </c:pt>
                <c:pt idx="9">
                  <c:v>170</c:v>
                </c:pt>
                <c:pt idx="10">
                  <c:v>167.5</c:v>
                </c:pt>
                <c:pt idx="11">
                  <c:v>161</c:v>
                </c:pt>
                <c:pt idx="12">
                  <c:v>144</c:v>
                </c:pt>
                <c:pt idx="13">
                  <c:v>163</c:v>
                </c:pt>
                <c:pt idx="14">
                  <c:v>165.5</c:v>
                </c:pt>
                <c:pt idx="15">
                  <c:v>169.5</c:v>
                </c:pt>
                <c:pt idx="16">
                  <c:v>168</c:v>
                </c:pt>
                <c:pt idx="17">
                  <c:v>186.5</c:v>
                </c:pt>
                <c:pt idx="18">
                  <c:v>0</c:v>
                </c:pt>
                <c:pt idx="19">
                  <c:v>0</c:v>
                </c:pt>
                <c:pt idx="20">
                  <c:v>175.5</c:v>
                </c:pt>
                <c:pt idx="21">
                  <c:v>200.5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680656"/>
        <c:axId val="176681048"/>
      </c:barChart>
      <c:catAx>
        <c:axId val="176680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668104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66810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680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'G-1'!$T$10:$T$29</c:f>
              <c:numCache>
                <c:formatCode>0</c:formatCode>
                <c:ptCount val="20"/>
                <c:pt idx="0">
                  <c:v>230</c:v>
                </c:pt>
                <c:pt idx="1">
                  <c:v>212</c:v>
                </c:pt>
                <c:pt idx="2">
                  <c:v>213.5</c:v>
                </c:pt>
                <c:pt idx="3">
                  <c:v>206</c:v>
                </c:pt>
                <c:pt idx="4">
                  <c:v>222.5</c:v>
                </c:pt>
                <c:pt idx="5">
                  <c:v>213.5</c:v>
                </c:pt>
                <c:pt idx="6">
                  <c:v>217</c:v>
                </c:pt>
                <c:pt idx="7">
                  <c:v>220.5</c:v>
                </c:pt>
                <c:pt idx="8">
                  <c:v>190.5</c:v>
                </c:pt>
                <c:pt idx="9">
                  <c:v>213.5</c:v>
                </c:pt>
                <c:pt idx="10">
                  <c:v>234.5</c:v>
                </c:pt>
                <c:pt idx="11">
                  <c:v>258</c:v>
                </c:pt>
                <c:pt idx="12">
                  <c:v>279.5</c:v>
                </c:pt>
                <c:pt idx="13">
                  <c:v>240</c:v>
                </c:pt>
                <c:pt idx="14">
                  <c:v>206</c:v>
                </c:pt>
                <c:pt idx="15">
                  <c:v>256</c:v>
                </c:pt>
                <c:pt idx="16">
                  <c:v>196.5</c:v>
                </c:pt>
                <c:pt idx="17">
                  <c:v>219</c:v>
                </c:pt>
                <c:pt idx="18">
                  <c:v>210.5</c:v>
                </c:pt>
                <c:pt idx="19">
                  <c:v>181.5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681832"/>
        <c:axId val="176682224"/>
      </c:barChart>
      <c:catAx>
        <c:axId val="176681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682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6822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681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'G-2'!$F$10:$F$31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223.5</c:v>
                </c:pt>
                <c:pt idx="11">
                  <c:v>224</c:v>
                </c:pt>
                <c:pt idx="12">
                  <c:v>227.5</c:v>
                </c:pt>
                <c:pt idx="13">
                  <c:v>250</c:v>
                </c:pt>
                <c:pt idx="14">
                  <c:v>265</c:v>
                </c:pt>
                <c:pt idx="15">
                  <c:v>197</c:v>
                </c:pt>
                <c:pt idx="16">
                  <c:v>209.5</c:v>
                </c:pt>
                <c:pt idx="17">
                  <c:v>189</c:v>
                </c:pt>
                <c:pt idx="18">
                  <c:v>192</c:v>
                </c:pt>
                <c:pt idx="19">
                  <c:v>166</c:v>
                </c:pt>
                <c:pt idx="20">
                  <c:v>165</c:v>
                </c:pt>
                <c:pt idx="21">
                  <c:v>182.5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683008"/>
        <c:axId val="176683400"/>
      </c:barChart>
      <c:catAx>
        <c:axId val="176683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683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6834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683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'G-2'!$M$10:$M$31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154</c:v>
                </c:pt>
                <c:pt idx="3">
                  <c:v>150</c:v>
                </c:pt>
                <c:pt idx="4">
                  <c:v>138</c:v>
                </c:pt>
                <c:pt idx="5">
                  <c:v>140.5</c:v>
                </c:pt>
                <c:pt idx="6">
                  <c:v>142</c:v>
                </c:pt>
                <c:pt idx="7">
                  <c:v>118</c:v>
                </c:pt>
                <c:pt idx="8">
                  <c:v>139.5</c:v>
                </c:pt>
                <c:pt idx="9">
                  <c:v>148</c:v>
                </c:pt>
                <c:pt idx="10">
                  <c:v>141.5</c:v>
                </c:pt>
                <c:pt idx="11">
                  <c:v>135</c:v>
                </c:pt>
                <c:pt idx="12">
                  <c:v>157</c:v>
                </c:pt>
                <c:pt idx="13">
                  <c:v>170.5</c:v>
                </c:pt>
                <c:pt idx="14">
                  <c:v>187.5</c:v>
                </c:pt>
                <c:pt idx="15">
                  <c:v>203</c:v>
                </c:pt>
                <c:pt idx="16">
                  <c:v>218.5</c:v>
                </c:pt>
                <c:pt idx="17">
                  <c:v>148</c:v>
                </c:pt>
                <c:pt idx="18">
                  <c:v>0</c:v>
                </c:pt>
                <c:pt idx="19">
                  <c:v>0</c:v>
                </c:pt>
                <c:pt idx="20">
                  <c:v>204.5</c:v>
                </c:pt>
                <c:pt idx="21">
                  <c:v>219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140592"/>
        <c:axId val="177140984"/>
      </c:barChart>
      <c:catAx>
        <c:axId val="177140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714098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71409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140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'G-2'!$T$10:$T$29</c:f>
              <c:numCache>
                <c:formatCode>0</c:formatCode>
                <c:ptCount val="20"/>
                <c:pt idx="0">
                  <c:v>203.5</c:v>
                </c:pt>
                <c:pt idx="1">
                  <c:v>206</c:v>
                </c:pt>
                <c:pt idx="2">
                  <c:v>190.5</c:v>
                </c:pt>
                <c:pt idx="3">
                  <c:v>174</c:v>
                </c:pt>
                <c:pt idx="4">
                  <c:v>190.5</c:v>
                </c:pt>
                <c:pt idx="5">
                  <c:v>179</c:v>
                </c:pt>
                <c:pt idx="6">
                  <c:v>195</c:v>
                </c:pt>
                <c:pt idx="7">
                  <c:v>204</c:v>
                </c:pt>
                <c:pt idx="8">
                  <c:v>176</c:v>
                </c:pt>
                <c:pt idx="9">
                  <c:v>182.5</c:v>
                </c:pt>
                <c:pt idx="10">
                  <c:v>171</c:v>
                </c:pt>
                <c:pt idx="11">
                  <c:v>146</c:v>
                </c:pt>
                <c:pt idx="12">
                  <c:v>152.5</c:v>
                </c:pt>
                <c:pt idx="13">
                  <c:v>185</c:v>
                </c:pt>
                <c:pt idx="14">
                  <c:v>139</c:v>
                </c:pt>
                <c:pt idx="15">
                  <c:v>147</c:v>
                </c:pt>
                <c:pt idx="16">
                  <c:v>132.5</c:v>
                </c:pt>
                <c:pt idx="17">
                  <c:v>120</c:v>
                </c:pt>
                <c:pt idx="18">
                  <c:v>115.5</c:v>
                </c:pt>
                <c:pt idx="19">
                  <c:v>119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141768"/>
        <c:axId val="177142160"/>
      </c:barChart>
      <c:catAx>
        <c:axId val="177141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142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1421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141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'G-3'!$F$10:$F$31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199.5</c:v>
                </c:pt>
                <c:pt idx="11">
                  <c:v>216.5</c:v>
                </c:pt>
                <c:pt idx="12">
                  <c:v>187.5</c:v>
                </c:pt>
                <c:pt idx="13">
                  <c:v>200</c:v>
                </c:pt>
                <c:pt idx="14">
                  <c:v>209</c:v>
                </c:pt>
                <c:pt idx="15">
                  <c:v>191.5</c:v>
                </c:pt>
                <c:pt idx="16">
                  <c:v>218.5</c:v>
                </c:pt>
                <c:pt idx="17">
                  <c:v>194.5</c:v>
                </c:pt>
                <c:pt idx="18">
                  <c:v>169.5</c:v>
                </c:pt>
                <c:pt idx="19">
                  <c:v>184.5</c:v>
                </c:pt>
                <c:pt idx="20">
                  <c:v>176</c:v>
                </c:pt>
                <c:pt idx="21">
                  <c:v>204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139808"/>
        <c:axId val="177139416"/>
      </c:barChart>
      <c:catAx>
        <c:axId val="177139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139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1394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139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'G-3'!$M$10:$M$31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192</c:v>
                </c:pt>
                <c:pt idx="3">
                  <c:v>192</c:v>
                </c:pt>
                <c:pt idx="4">
                  <c:v>158</c:v>
                </c:pt>
                <c:pt idx="5">
                  <c:v>188</c:v>
                </c:pt>
                <c:pt idx="6">
                  <c:v>182.5</c:v>
                </c:pt>
                <c:pt idx="7">
                  <c:v>169.5</c:v>
                </c:pt>
                <c:pt idx="8">
                  <c:v>193.5</c:v>
                </c:pt>
                <c:pt idx="9">
                  <c:v>163</c:v>
                </c:pt>
                <c:pt idx="10">
                  <c:v>150</c:v>
                </c:pt>
                <c:pt idx="11">
                  <c:v>143</c:v>
                </c:pt>
                <c:pt idx="12">
                  <c:v>164.5</c:v>
                </c:pt>
                <c:pt idx="13">
                  <c:v>152.5</c:v>
                </c:pt>
                <c:pt idx="14">
                  <c:v>190</c:v>
                </c:pt>
                <c:pt idx="15">
                  <c:v>181.5</c:v>
                </c:pt>
                <c:pt idx="16">
                  <c:v>184</c:v>
                </c:pt>
                <c:pt idx="17">
                  <c:v>187</c:v>
                </c:pt>
                <c:pt idx="18">
                  <c:v>0</c:v>
                </c:pt>
                <c:pt idx="19">
                  <c:v>0</c:v>
                </c:pt>
                <c:pt idx="20">
                  <c:v>163.5</c:v>
                </c:pt>
                <c:pt idx="21">
                  <c:v>185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140200"/>
        <c:axId val="176684184"/>
      </c:barChart>
      <c:catAx>
        <c:axId val="177140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668418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66841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140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'G-3'!$T$10:$T$29</c:f>
              <c:numCache>
                <c:formatCode>0</c:formatCode>
                <c:ptCount val="20"/>
                <c:pt idx="0">
                  <c:v>176.5</c:v>
                </c:pt>
                <c:pt idx="1">
                  <c:v>173.5</c:v>
                </c:pt>
                <c:pt idx="2">
                  <c:v>172</c:v>
                </c:pt>
                <c:pt idx="3">
                  <c:v>173</c:v>
                </c:pt>
                <c:pt idx="4">
                  <c:v>178.5</c:v>
                </c:pt>
                <c:pt idx="5">
                  <c:v>178</c:v>
                </c:pt>
                <c:pt idx="6">
                  <c:v>184</c:v>
                </c:pt>
                <c:pt idx="7">
                  <c:v>175</c:v>
                </c:pt>
                <c:pt idx="8">
                  <c:v>165</c:v>
                </c:pt>
                <c:pt idx="9">
                  <c:v>185</c:v>
                </c:pt>
                <c:pt idx="10">
                  <c:v>175.5</c:v>
                </c:pt>
                <c:pt idx="11">
                  <c:v>145</c:v>
                </c:pt>
                <c:pt idx="12">
                  <c:v>143</c:v>
                </c:pt>
                <c:pt idx="13">
                  <c:v>166</c:v>
                </c:pt>
                <c:pt idx="14">
                  <c:v>150.5</c:v>
                </c:pt>
                <c:pt idx="15">
                  <c:v>141.5</c:v>
                </c:pt>
                <c:pt idx="16">
                  <c:v>126</c:v>
                </c:pt>
                <c:pt idx="17">
                  <c:v>169</c:v>
                </c:pt>
                <c:pt idx="18">
                  <c:v>147.5</c:v>
                </c:pt>
                <c:pt idx="19">
                  <c:v>151.5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597688"/>
        <c:axId val="177598080"/>
      </c:barChart>
      <c:catAx>
        <c:axId val="177597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598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5980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597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26" zoomScaleNormal="100" workbookViewId="0">
      <selection activeCell="W26" sqref="W26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5" t="s">
        <v>50</v>
      </c>
      <c r="B4" s="115"/>
      <c r="C4" s="115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09" t="s">
        <v>52</v>
      </c>
      <c r="B5" s="109"/>
      <c r="C5" s="109"/>
      <c r="D5" s="119" t="s">
        <v>132</v>
      </c>
      <c r="E5" s="119"/>
      <c r="F5" s="119"/>
      <c r="G5" s="119"/>
      <c r="H5" s="119"/>
      <c r="I5" s="109" t="s">
        <v>49</v>
      </c>
      <c r="J5" s="109"/>
      <c r="K5" s="109"/>
      <c r="L5" s="120"/>
      <c r="M5" s="120"/>
      <c r="N5" s="120"/>
      <c r="O5" s="9"/>
      <c r="P5" s="109" t="s">
        <v>53</v>
      </c>
      <c r="Q5" s="109"/>
      <c r="R5" s="109"/>
      <c r="S5" s="118" t="s">
        <v>57</v>
      </c>
      <c r="T5" s="118"/>
      <c r="U5" s="118"/>
    </row>
    <row r="6" spans="1:21" ht="12.75" customHeight="1" x14ac:dyDescent="0.2">
      <c r="A6" s="109" t="s">
        <v>51</v>
      </c>
      <c r="B6" s="109"/>
      <c r="C6" s="109"/>
      <c r="D6" s="116" t="s">
        <v>133</v>
      </c>
      <c r="E6" s="116"/>
      <c r="F6" s="116"/>
      <c r="G6" s="116"/>
      <c r="H6" s="116"/>
      <c r="I6" s="109" t="s">
        <v>55</v>
      </c>
      <c r="J6" s="109"/>
      <c r="K6" s="109"/>
      <c r="L6" s="121">
        <v>2</v>
      </c>
      <c r="M6" s="121"/>
      <c r="N6" s="121"/>
      <c r="O6" s="36"/>
      <c r="P6" s="109" t="s">
        <v>54</v>
      </c>
      <c r="Q6" s="109"/>
      <c r="R6" s="109"/>
      <c r="S6" s="114">
        <v>43081</v>
      </c>
      <c r="T6" s="114"/>
      <c r="U6" s="114"/>
    </row>
    <row r="7" spans="1:21" ht="11.25" customHeight="1" x14ac:dyDescent="0.2">
      <c r="A7" s="10"/>
      <c r="B7" s="8"/>
      <c r="C7" s="8"/>
      <c r="D7" s="8"/>
      <c r="E7" s="113"/>
      <c r="F7" s="113"/>
      <c r="G7" s="113"/>
      <c r="H7" s="113"/>
      <c r="I7" s="113"/>
      <c r="J7" s="113"/>
      <c r="K7" s="113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06" t="s">
        <v>34</v>
      </c>
      <c r="B8" s="110" t="s">
        <v>32</v>
      </c>
      <c r="C8" s="111"/>
      <c r="D8" s="111"/>
      <c r="E8" s="112"/>
      <c r="F8" s="106" t="s">
        <v>33</v>
      </c>
      <c r="G8" s="106" t="s">
        <v>35</v>
      </c>
      <c r="H8" s="106" t="s">
        <v>34</v>
      </c>
      <c r="I8" s="110" t="s">
        <v>32</v>
      </c>
      <c r="J8" s="111"/>
      <c r="K8" s="111"/>
      <c r="L8" s="112"/>
      <c r="M8" s="106" t="s">
        <v>33</v>
      </c>
      <c r="N8" s="106" t="s">
        <v>35</v>
      </c>
      <c r="O8" s="106" t="s">
        <v>34</v>
      </c>
      <c r="P8" s="110" t="s">
        <v>32</v>
      </c>
      <c r="Q8" s="111"/>
      <c r="R8" s="111"/>
      <c r="S8" s="112"/>
      <c r="T8" s="106" t="s">
        <v>33</v>
      </c>
      <c r="U8" s="106" t="s">
        <v>35</v>
      </c>
    </row>
    <row r="9" spans="1:21" ht="12" customHeight="1" thickBot="1" x14ac:dyDescent="0.25">
      <c r="A9" s="108"/>
      <c r="B9" s="12" t="s">
        <v>48</v>
      </c>
      <c r="C9" s="12" t="s">
        <v>0</v>
      </c>
      <c r="D9" s="12" t="s">
        <v>2</v>
      </c>
      <c r="E9" s="13" t="s">
        <v>3</v>
      </c>
      <c r="F9" s="108"/>
      <c r="G9" s="108"/>
      <c r="H9" s="108"/>
      <c r="I9" s="14" t="s">
        <v>48</v>
      </c>
      <c r="J9" s="14" t="s">
        <v>0</v>
      </c>
      <c r="K9" s="12" t="s">
        <v>2</v>
      </c>
      <c r="L9" s="13" t="s">
        <v>3</v>
      </c>
      <c r="M9" s="108"/>
      <c r="N9" s="108"/>
      <c r="O9" s="108"/>
      <c r="P9" s="14" t="s">
        <v>48</v>
      </c>
      <c r="Q9" s="14" t="s">
        <v>0</v>
      </c>
      <c r="R9" s="12" t="s">
        <v>2</v>
      </c>
      <c r="S9" s="13" t="s">
        <v>3</v>
      </c>
      <c r="T9" s="108"/>
      <c r="U9" s="107"/>
    </row>
    <row r="10" spans="1:21" ht="24" customHeight="1" x14ac:dyDescent="0.2">
      <c r="A10" s="102" t="s">
        <v>124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99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532.5</v>
      </c>
      <c r="O10" s="92" t="s">
        <v>129</v>
      </c>
      <c r="P10" s="91">
        <v>54</v>
      </c>
      <c r="Q10" s="91">
        <v>177</v>
      </c>
      <c r="R10" s="91">
        <v>13</v>
      </c>
      <c r="S10" s="91">
        <v>0</v>
      </c>
      <c r="T10" s="103">
        <f t="shared" ref="T10:T29" si="2">P10*0.5+Q10*1+R10*2+S10*2.5</f>
        <v>230</v>
      </c>
      <c r="U10" s="93"/>
    </row>
    <row r="11" spans="1:21" ht="24" customHeight="1" x14ac:dyDescent="0.2">
      <c r="A11" s="94" t="s">
        <v>125</v>
      </c>
      <c r="B11" s="99"/>
      <c r="C11" s="99"/>
      <c r="D11" s="99"/>
      <c r="E11" s="99"/>
      <c r="F11" s="6">
        <f t="shared" si="0"/>
        <v>0</v>
      </c>
      <c r="G11" s="100"/>
      <c r="H11" s="15" t="s">
        <v>100</v>
      </c>
      <c r="I11" s="99"/>
      <c r="J11" s="99"/>
      <c r="K11" s="99"/>
      <c r="L11" s="99"/>
      <c r="M11" s="6">
        <f t="shared" si="1"/>
        <v>0</v>
      </c>
      <c r="N11" s="100">
        <f>M11+M10+F31+F30</f>
        <v>343</v>
      </c>
      <c r="O11" s="15" t="s">
        <v>128</v>
      </c>
      <c r="P11" s="99">
        <v>51</v>
      </c>
      <c r="Q11" s="39">
        <v>150</v>
      </c>
      <c r="R11" s="39">
        <v>17</v>
      </c>
      <c r="S11" s="99">
        <v>1</v>
      </c>
      <c r="T11" s="6">
        <f t="shared" si="2"/>
        <v>212</v>
      </c>
      <c r="U11" s="101"/>
    </row>
    <row r="12" spans="1:21" ht="24" customHeight="1" x14ac:dyDescent="0.2">
      <c r="A12" s="98" t="s">
        <v>126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>
        <v>50</v>
      </c>
      <c r="J12" s="99">
        <v>106</v>
      </c>
      <c r="K12" s="99">
        <v>21</v>
      </c>
      <c r="L12" s="99">
        <v>3</v>
      </c>
      <c r="M12" s="6">
        <f t="shared" si="1"/>
        <v>180.5</v>
      </c>
      <c r="N12" s="100">
        <f>M12+M11+M10+F31</f>
        <v>342</v>
      </c>
      <c r="O12" s="16" t="s">
        <v>29</v>
      </c>
      <c r="P12" s="99">
        <v>57</v>
      </c>
      <c r="Q12" s="39">
        <v>157</v>
      </c>
      <c r="R12" s="39">
        <v>14</v>
      </c>
      <c r="S12" s="99">
        <v>0</v>
      </c>
      <c r="T12" s="6">
        <f t="shared" si="2"/>
        <v>213.5</v>
      </c>
      <c r="U12" s="101"/>
    </row>
    <row r="13" spans="1:21" ht="24" customHeight="1" x14ac:dyDescent="0.2">
      <c r="A13" s="94" t="s">
        <v>127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>
        <v>40</v>
      </c>
      <c r="J13" s="39">
        <v>111</v>
      </c>
      <c r="K13" s="39">
        <v>20</v>
      </c>
      <c r="L13" s="39">
        <v>4</v>
      </c>
      <c r="M13" s="6">
        <f t="shared" si="1"/>
        <v>181</v>
      </c>
      <c r="N13" s="2">
        <f>M13+M12+M11+M10</f>
        <v>361.5</v>
      </c>
      <c r="O13" s="16" t="s">
        <v>30</v>
      </c>
      <c r="P13" s="39">
        <v>50</v>
      </c>
      <c r="Q13" s="39">
        <v>134</v>
      </c>
      <c r="R13" s="39">
        <v>21</v>
      </c>
      <c r="S13" s="39">
        <v>2</v>
      </c>
      <c r="T13" s="6">
        <f t="shared" si="2"/>
        <v>206</v>
      </c>
      <c r="U13" s="95">
        <f>T13+T12+T11+T10</f>
        <v>861.5</v>
      </c>
    </row>
    <row r="14" spans="1:21" ht="24" customHeight="1" x14ac:dyDescent="0.2">
      <c r="A14" s="94" t="s">
        <v>114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>
        <v>45</v>
      </c>
      <c r="J14" s="39">
        <v>107</v>
      </c>
      <c r="K14" s="39">
        <v>18</v>
      </c>
      <c r="L14" s="39">
        <v>6</v>
      </c>
      <c r="M14" s="6">
        <f t="shared" si="1"/>
        <v>180.5</v>
      </c>
      <c r="N14" s="2">
        <f t="shared" ref="N14:N31" si="4">M14+M13+M12+M11</f>
        <v>542</v>
      </c>
      <c r="O14" s="16" t="s">
        <v>8</v>
      </c>
      <c r="P14" s="39">
        <v>65</v>
      </c>
      <c r="Q14" s="39">
        <v>133</v>
      </c>
      <c r="R14" s="39">
        <v>21</v>
      </c>
      <c r="S14" s="39">
        <v>6</v>
      </c>
      <c r="T14" s="6">
        <f t="shared" si="2"/>
        <v>222.5</v>
      </c>
      <c r="U14" s="95">
        <f t="shared" ref="U14:U29" si="5">T14+T13+T12+T11</f>
        <v>854</v>
      </c>
    </row>
    <row r="15" spans="1:21" ht="24" customHeight="1" x14ac:dyDescent="0.2">
      <c r="A15" s="94" t="s">
        <v>115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>
        <v>37</v>
      </c>
      <c r="J15" s="39">
        <v>138</v>
      </c>
      <c r="K15" s="39">
        <v>14</v>
      </c>
      <c r="L15" s="39">
        <v>5</v>
      </c>
      <c r="M15" s="6">
        <f t="shared" si="1"/>
        <v>197</v>
      </c>
      <c r="N15" s="2">
        <f t="shared" si="4"/>
        <v>739</v>
      </c>
      <c r="O15" s="15" t="s">
        <v>10</v>
      </c>
      <c r="P15" s="39">
        <v>64</v>
      </c>
      <c r="Q15" s="39">
        <v>131</v>
      </c>
      <c r="R15" s="39">
        <v>19</v>
      </c>
      <c r="S15" s="39">
        <v>5</v>
      </c>
      <c r="T15" s="6">
        <f t="shared" si="2"/>
        <v>213.5</v>
      </c>
      <c r="U15" s="95">
        <f t="shared" si="5"/>
        <v>855.5</v>
      </c>
    </row>
    <row r="16" spans="1:21" ht="24" customHeight="1" x14ac:dyDescent="0.2">
      <c r="A16" s="94" t="s">
        <v>95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>
        <v>37</v>
      </c>
      <c r="J16" s="39">
        <v>135</v>
      </c>
      <c r="K16" s="39">
        <v>29</v>
      </c>
      <c r="L16" s="39">
        <v>2</v>
      </c>
      <c r="M16" s="6">
        <f t="shared" si="1"/>
        <v>216.5</v>
      </c>
      <c r="N16" s="2">
        <f t="shared" si="4"/>
        <v>775</v>
      </c>
      <c r="O16" s="15" t="s">
        <v>13</v>
      </c>
      <c r="P16" s="39">
        <v>72</v>
      </c>
      <c r="Q16" s="39">
        <v>137</v>
      </c>
      <c r="R16" s="39">
        <v>22</v>
      </c>
      <c r="S16" s="39">
        <v>0</v>
      </c>
      <c r="T16" s="6">
        <f t="shared" si="2"/>
        <v>217</v>
      </c>
      <c r="U16" s="95">
        <f t="shared" si="5"/>
        <v>859</v>
      </c>
    </row>
    <row r="17" spans="1:21" ht="24" customHeight="1" x14ac:dyDescent="0.2">
      <c r="A17" s="94" t="s">
        <v>96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>
        <v>44</v>
      </c>
      <c r="J17" s="39">
        <v>147</v>
      </c>
      <c r="K17" s="39">
        <v>19</v>
      </c>
      <c r="L17" s="39">
        <v>2</v>
      </c>
      <c r="M17" s="6">
        <f t="shared" si="1"/>
        <v>212</v>
      </c>
      <c r="N17" s="2">
        <f t="shared" si="4"/>
        <v>806</v>
      </c>
      <c r="O17" s="15" t="s">
        <v>16</v>
      </c>
      <c r="P17" s="39">
        <v>56</v>
      </c>
      <c r="Q17" s="39">
        <v>151</v>
      </c>
      <c r="R17" s="39">
        <v>17</v>
      </c>
      <c r="S17" s="39">
        <v>3</v>
      </c>
      <c r="T17" s="6">
        <f t="shared" si="2"/>
        <v>220.5</v>
      </c>
      <c r="U17" s="95">
        <f t="shared" si="5"/>
        <v>873.5</v>
      </c>
    </row>
    <row r="18" spans="1:21" ht="24" customHeight="1" x14ac:dyDescent="0.2">
      <c r="A18" s="94" t="s">
        <v>97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>
        <v>51</v>
      </c>
      <c r="J18" s="39">
        <v>136</v>
      </c>
      <c r="K18" s="39">
        <v>22</v>
      </c>
      <c r="L18" s="39">
        <v>1</v>
      </c>
      <c r="M18" s="6">
        <f t="shared" si="1"/>
        <v>208</v>
      </c>
      <c r="N18" s="2">
        <f t="shared" si="4"/>
        <v>833.5</v>
      </c>
      <c r="O18" s="15" t="s">
        <v>41</v>
      </c>
      <c r="P18" s="39">
        <v>41</v>
      </c>
      <c r="Q18" s="39">
        <v>127</v>
      </c>
      <c r="R18" s="39">
        <v>19</v>
      </c>
      <c r="S18" s="39">
        <v>2</v>
      </c>
      <c r="T18" s="6">
        <f t="shared" si="2"/>
        <v>190.5</v>
      </c>
      <c r="U18" s="95">
        <f t="shared" si="5"/>
        <v>841.5</v>
      </c>
    </row>
    <row r="19" spans="1:21" ht="24" customHeight="1" x14ac:dyDescent="0.2">
      <c r="A19" s="94" t="s">
        <v>98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>
        <v>40</v>
      </c>
      <c r="J19" s="39">
        <v>112</v>
      </c>
      <c r="K19" s="39">
        <v>19</v>
      </c>
      <c r="L19" s="39">
        <v>0</v>
      </c>
      <c r="M19" s="6">
        <f t="shared" si="1"/>
        <v>170</v>
      </c>
      <c r="N19" s="2">
        <f t="shared" si="4"/>
        <v>806.5</v>
      </c>
      <c r="O19" s="15" t="s">
        <v>42</v>
      </c>
      <c r="P19" s="39">
        <v>45</v>
      </c>
      <c r="Q19" s="39">
        <v>135</v>
      </c>
      <c r="R19" s="39">
        <v>28</v>
      </c>
      <c r="S19" s="39">
        <v>0</v>
      </c>
      <c r="T19" s="6">
        <f t="shared" si="2"/>
        <v>213.5</v>
      </c>
      <c r="U19" s="95">
        <f t="shared" si="5"/>
        <v>841.5</v>
      </c>
    </row>
    <row r="20" spans="1:21" ht="24" customHeight="1" x14ac:dyDescent="0.2">
      <c r="A20" s="94" t="s">
        <v>11</v>
      </c>
      <c r="B20" s="39">
        <v>31</v>
      </c>
      <c r="C20" s="39">
        <v>112</v>
      </c>
      <c r="D20" s="39">
        <v>17</v>
      </c>
      <c r="E20" s="39">
        <v>1</v>
      </c>
      <c r="F20" s="6">
        <f t="shared" si="0"/>
        <v>164</v>
      </c>
      <c r="G20" s="2">
        <f t="shared" si="3"/>
        <v>164</v>
      </c>
      <c r="H20" s="15" t="s">
        <v>12</v>
      </c>
      <c r="I20" s="39">
        <v>38</v>
      </c>
      <c r="J20" s="39">
        <v>110</v>
      </c>
      <c r="K20" s="39">
        <v>18</v>
      </c>
      <c r="L20" s="39">
        <v>1</v>
      </c>
      <c r="M20" s="6">
        <f t="shared" si="1"/>
        <v>167.5</v>
      </c>
      <c r="N20" s="2">
        <f t="shared" si="4"/>
        <v>757.5</v>
      </c>
      <c r="O20" s="15" t="s">
        <v>107</v>
      </c>
      <c r="P20" s="39">
        <v>48</v>
      </c>
      <c r="Q20" s="39">
        <v>150</v>
      </c>
      <c r="R20" s="39">
        <v>29</v>
      </c>
      <c r="S20" s="39">
        <v>1</v>
      </c>
      <c r="T20" s="6">
        <f t="shared" si="2"/>
        <v>234.5</v>
      </c>
      <c r="U20" s="95">
        <f t="shared" si="5"/>
        <v>859</v>
      </c>
    </row>
    <row r="21" spans="1:21" ht="24" customHeight="1" x14ac:dyDescent="0.2">
      <c r="A21" s="94" t="s">
        <v>14</v>
      </c>
      <c r="B21" s="39">
        <v>34</v>
      </c>
      <c r="C21" s="39">
        <v>102</v>
      </c>
      <c r="D21" s="39">
        <v>19</v>
      </c>
      <c r="E21" s="39">
        <v>0</v>
      </c>
      <c r="F21" s="6">
        <f t="shared" si="0"/>
        <v>157</v>
      </c>
      <c r="G21" s="2">
        <f t="shared" si="3"/>
        <v>321</v>
      </c>
      <c r="H21" s="15" t="s">
        <v>15</v>
      </c>
      <c r="I21" s="39">
        <v>34</v>
      </c>
      <c r="J21" s="39">
        <v>109</v>
      </c>
      <c r="K21" s="39">
        <v>15</v>
      </c>
      <c r="L21" s="39">
        <v>2</v>
      </c>
      <c r="M21" s="6">
        <f t="shared" si="1"/>
        <v>161</v>
      </c>
      <c r="N21" s="2">
        <f t="shared" si="4"/>
        <v>706.5</v>
      </c>
      <c r="O21" s="15" t="s">
        <v>108</v>
      </c>
      <c r="P21" s="39">
        <v>54</v>
      </c>
      <c r="Q21" s="39">
        <v>171</v>
      </c>
      <c r="R21" s="39">
        <v>30</v>
      </c>
      <c r="S21" s="39">
        <v>0</v>
      </c>
      <c r="T21" s="6">
        <f t="shared" si="2"/>
        <v>258</v>
      </c>
      <c r="U21" s="95">
        <f t="shared" si="5"/>
        <v>896.5</v>
      </c>
    </row>
    <row r="22" spans="1:21" ht="24" customHeight="1" x14ac:dyDescent="0.2">
      <c r="A22" s="94" t="s">
        <v>17</v>
      </c>
      <c r="B22" s="39">
        <v>53</v>
      </c>
      <c r="C22" s="39">
        <v>150</v>
      </c>
      <c r="D22" s="39">
        <v>25</v>
      </c>
      <c r="E22" s="39">
        <v>1</v>
      </c>
      <c r="F22" s="6">
        <f t="shared" si="0"/>
        <v>229</v>
      </c>
      <c r="G22" s="2">
        <f t="shared" si="3"/>
        <v>550</v>
      </c>
      <c r="H22" s="15" t="s">
        <v>18</v>
      </c>
      <c r="I22" s="39">
        <v>31</v>
      </c>
      <c r="J22" s="39">
        <v>95</v>
      </c>
      <c r="K22" s="39">
        <v>13</v>
      </c>
      <c r="L22" s="39">
        <v>3</v>
      </c>
      <c r="M22" s="6">
        <f t="shared" si="1"/>
        <v>144</v>
      </c>
      <c r="N22" s="2">
        <f t="shared" si="4"/>
        <v>642.5</v>
      </c>
      <c r="O22" s="15" t="s">
        <v>109</v>
      </c>
      <c r="P22" s="39">
        <v>56</v>
      </c>
      <c r="Q22" s="39">
        <v>185</v>
      </c>
      <c r="R22" s="39">
        <v>32</v>
      </c>
      <c r="S22" s="39">
        <v>1</v>
      </c>
      <c r="T22" s="6">
        <f t="shared" si="2"/>
        <v>279.5</v>
      </c>
      <c r="U22" s="95">
        <f t="shared" si="5"/>
        <v>985.5</v>
      </c>
    </row>
    <row r="23" spans="1:21" ht="24" customHeight="1" x14ac:dyDescent="0.2">
      <c r="A23" s="94" t="s">
        <v>19</v>
      </c>
      <c r="B23" s="39">
        <v>36</v>
      </c>
      <c r="C23" s="39">
        <v>121</v>
      </c>
      <c r="D23" s="39">
        <v>24</v>
      </c>
      <c r="E23" s="39">
        <v>2</v>
      </c>
      <c r="F23" s="6">
        <f t="shared" si="0"/>
        <v>192</v>
      </c>
      <c r="G23" s="2">
        <f t="shared" si="3"/>
        <v>742</v>
      </c>
      <c r="H23" s="15" t="s">
        <v>20</v>
      </c>
      <c r="I23" s="39">
        <v>26</v>
      </c>
      <c r="J23" s="39">
        <v>108</v>
      </c>
      <c r="K23" s="39">
        <v>16</v>
      </c>
      <c r="L23" s="39">
        <v>4</v>
      </c>
      <c r="M23" s="6">
        <f t="shared" si="1"/>
        <v>163</v>
      </c>
      <c r="N23" s="2">
        <f t="shared" si="4"/>
        <v>635.5</v>
      </c>
      <c r="O23" s="15" t="s">
        <v>110</v>
      </c>
      <c r="P23" s="39">
        <v>38</v>
      </c>
      <c r="Q23" s="39">
        <v>163</v>
      </c>
      <c r="R23" s="39">
        <v>29</v>
      </c>
      <c r="S23" s="39">
        <v>0</v>
      </c>
      <c r="T23" s="6">
        <f t="shared" si="2"/>
        <v>240</v>
      </c>
      <c r="U23" s="95">
        <f t="shared" si="5"/>
        <v>1012</v>
      </c>
    </row>
    <row r="24" spans="1:21" ht="24" customHeight="1" x14ac:dyDescent="0.2">
      <c r="A24" s="94" t="s">
        <v>21</v>
      </c>
      <c r="B24" s="39">
        <v>37</v>
      </c>
      <c r="C24" s="39">
        <v>116</v>
      </c>
      <c r="D24" s="39">
        <v>21</v>
      </c>
      <c r="E24" s="39">
        <v>4</v>
      </c>
      <c r="F24" s="6">
        <f t="shared" si="0"/>
        <v>186.5</v>
      </c>
      <c r="G24" s="2">
        <f t="shared" si="3"/>
        <v>764.5</v>
      </c>
      <c r="H24" s="15" t="s">
        <v>22</v>
      </c>
      <c r="I24" s="39">
        <v>29</v>
      </c>
      <c r="J24" s="39">
        <v>118</v>
      </c>
      <c r="K24" s="39">
        <v>14</v>
      </c>
      <c r="L24" s="39">
        <v>2</v>
      </c>
      <c r="M24" s="6">
        <f t="shared" si="1"/>
        <v>165.5</v>
      </c>
      <c r="N24" s="2">
        <f t="shared" si="4"/>
        <v>633.5</v>
      </c>
      <c r="O24" s="15" t="s">
        <v>116</v>
      </c>
      <c r="P24" s="39">
        <v>28</v>
      </c>
      <c r="Q24" s="39">
        <v>140</v>
      </c>
      <c r="R24" s="39">
        <v>26</v>
      </c>
      <c r="S24" s="39">
        <v>0</v>
      </c>
      <c r="T24" s="6">
        <f t="shared" si="2"/>
        <v>206</v>
      </c>
      <c r="U24" s="95">
        <f t="shared" si="5"/>
        <v>983.5</v>
      </c>
    </row>
    <row r="25" spans="1:21" ht="24" customHeight="1" x14ac:dyDescent="0.2">
      <c r="A25" s="94" t="s">
        <v>23</v>
      </c>
      <c r="B25" s="39">
        <v>37</v>
      </c>
      <c r="C25" s="39">
        <v>136</v>
      </c>
      <c r="D25" s="39">
        <v>24</v>
      </c>
      <c r="E25" s="39">
        <v>2</v>
      </c>
      <c r="F25" s="6">
        <f t="shared" si="0"/>
        <v>207.5</v>
      </c>
      <c r="G25" s="2">
        <f t="shared" si="3"/>
        <v>815</v>
      </c>
      <c r="H25" s="15" t="s">
        <v>24</v>
      </c>
      <c r="I25" s="39">
        <v>39</v>
      </c>
      <c r="J25" s="39">
        <v>113</v>
      </c>
      <c r="K25" s="39">
        <v>16</v>
      </c>
      <c r="L25" s="39">
        <v>2</v>
      </c>
      <c r="M25" s="6">
        <f t="shared" si="1"/>
        <v>169.5</v>
      </c>
      <c r="N25" s="2">
        <f t="shared" si="4"/>
        <v>642</v>
      </c>
      <c r="O25" s="15" t="s">
        <v>117</v>
      </c>
      <c r="P25" s="39">
        <v>37</v>
      </c>
      <c r="Q25" s="39">
        <v>181</v>
      </c>
      <c r="R25" s="39">
        <v>27</v>
      </c>
      <c r="S25" s="39">
        <v>1</v>
      </c>
      <c r="T25" s="6">
        <f t="shared" si="2"/>
        <v>256</v>
      </c>
      <c r="U25" s="95">
        <f t="shared" si="5"/>
        <v>981.5</v>
      </c>
    </row>
    <row r="26" spans="1:21" ht="24" customHeight="1" x14ac:dyDescent="0.2">
      <c r="A26" s="94" t="s">
        <v>37</v>
      </c>
      <c r="B26" s="39">
        <v>39</v>
      </c>
      <c r="C26" s="39">
        <v>130</v>
      </c>
      <c r="D26" s="39">
        <v>20</v>
      </c>
      <c r="E26" s="39">
        <v>1</v>
      </c>
      <c r="F26" s="6">
        <f t="shared" si="0"/>
        <v>192</v>
      </c>
      <c r="G26" s="2">
        <f t="shared" si="3"/>
        <v>778</v>
      </c>
      <c r="H26" s="15" t="s">
        <v>25</v>
      </c>
      <c r="I26" s="39">
        <v>47</v>
      </c>
      <c r="J26" s="39">
        <v>102</v>
      </c>
      <c r="K26" s="39">
        <v>20</v>
      </c>
      <c r="L26" s="39">
        <v>1</v>
      </c>
      <c r="M26" s="6">
        <f t="shared" si="1"/>
        <v>168</v>
      </c>
      <c r="N26" s="2">
        <f t="shared" si="4"/>
        <v>666</v>
      </c>
      <c r="O26" s="15" t="s">
        <v>118</v>
      </c>
      <c r="P26" s="39">
        <v>35</v>
      </c>
      <c r="Q26" s="39">
        <v>147</v>
      </c>
      <c r="R26" s="39">
        <v>16</v>
      </c>
      <c r="S26" s="39">
        <v>0</v>
      </c>
      <c r="T26" s="6">
        <f t="shared" si="2"/>
        <v>196.5</v>
      </c>
      <c r="U26" s="95">
        <f t="shared" si="5"/>
        <v>898.5</v>
      </c>
    </row>
    <row r="27" spans="1:21" ht="24" customHeight="1" x14ac:dyDescent="0.2">
      <c r="A27" s="94" t="s">
        <v>38</v>
      </c>
      <c r="B27" s="39">
        <v>42</v>
      </c>
      <c r="C27" s="39">
        <v>121</v>
      </c>
      <c r="D27" s="39">
        <v>22</v>
      </c>
      <c r="E27" s="39">
        <v>3</v>
      </c>
      <c r="F27" s="6">
        <f t="shared" si="0"/>
        <v>193.5</v>
      </c>
      <c r="G27" s="2">
        <f t="shared" si="3"/>
        <v>779.5</v>
      </c>
      <c r="H27" s="15" t="s">
        <v>26</v>
      </c>
      <c r="I27" s="39">
        <v>49</v>
      </c>
      <c r="J27" s="39">
        <v>123</v>
      </c>
      <c r="K27" s="39">
        <v>17</v>
      </c>
      <c r="L27" s="39">
        <v>2</v>
      </c>
      <c r="M27" s="6">
        <f t="shared" si="1"/>
        <v>186.5</v>
      </c>
      <c r="N27" s="2">
        <f t="shared" si="4"/>
        <v>689.5</v>
      </c>
      <c r="O27" s="15" t="s">
        <v>119</v>
      </c>
      <c r="P27" s="39">
        <v>40</v>
      </c>
      <c r="Q27" s="39">
        <v>167</v>
      </c>
      <c r="R27" s="39">
        <v>16</v>
      </c>
      <c r="S27" s="39">
        <v>0</v>
      </c>
      <c r="T27" s="6">
        <f t="shared" si="2"/>
        <v>219</v>
      </c>
      <c r="U27" s="95">
        <f t="shared" si="5"/>
        <v>877.5</v>
      </c>
    </row>
    <row r="28" spans="1:21" ht="24" customHeight="1" x14ac:dyDescent="0.2">
      <c r="A28" s="94" t="s">
        <v>39</v>
      </c>
      <c r="B28" s="39">
        <v>46</v>
      </c>
      <c r="C28" s="39">
        <v>109</v>
      </c>
      <c r="D28" s="39">
        <v>25</v>
      </c>
      <c r="E28" s="39">
        <v>1</v>
      </c>
      <c r="F28" s="6">
        <f t="shared" si="0"/>
        <v>184.5</v>
      </c>
      <c r="G28" s="2">
        <f t="shared" si="3"/>
        <v>777.5</v>
      </c>
      <c r="H28" s="15" t="s">
        <v>105</v>
      </c>
      <c r="I28" s="39"/>
      <c r="J28" s="39"/>
      <c r="K28" s="39"/>
      <c r="L28" s="39"/>
      <c r="M28" s="6">
        <f t="shared" si="1"/>
        <v>0</v>
      </c>
      <c r="N28" s="2">
        <f t="shared" si="4"/>
        <v>524</v>
      </c>
      <c r="O28" s="15" t="s">
        <v>120</v>
      </c>
      <c r="P28" s="39">
        <v>43</v>
      </c>
      <c r="Q28" s="39">
        <v>147</v>
      </c>
      <c r="R28" s="39">
        <v>21</v>
      </c>
      <c r="S28" s="39">
        <v>0</v>
      </c>
      <c r="T28" s="6">
        <f t="shared" si="2"/>
        <v>210.5</v>
      </c>
      <c r="U28" s="95">
        <f t="shared" si="5"/>
        <v>882</v>
      </c>
    </row>
    <row r="29" spans="1:21" ht="24" customHeight="1" x14ac:dyDescent="0.2">
      <c r="A29" s="94" t="s">
        <v>40</v>
      </c>
      <c r="B29" s="39">
        <v>49</v>
      </c>
      <c r="C29" s="39">
        <v>128</v>
      </c>
      <c r="D29" s="39">
        <v>16</v>
      </c>
      <c r="E29" s="39">
        <v>2</v>
      </c>
      <c r="F29" s="6">
        <f t="shared" si="0"/>
        <v>189.5</v>
      </c>
      <c r="G29" s="2">
        <f t="shared" si="3"/>
        <v>759.5</v>
      </c>
      <c r="H29" s="15" t="s">
        <v>106</v>
      </c>
      <c r="I29" s="39"/>
      <c r="J29" s="39"/>
      <c r="K29" s="39"/>
      <c r="L29" s="39"/>
      <c r="M29" s="6">
        <f t="shared" si="1"/>
        <v>0</v>
      </c>
      <c r="N29" s="2">
        <f t="shared" si="4"/>
        <v>354.5</v>
      </c>
      <c r="O29" s="15" t="s">
        <v>121</v>
      </c>
      <c r="P29" s="39">
        <v>39</v>
      </c>
      <c r="Q29" s="39">
        <v>132</v>
      </c>
      <c r="R29" s="39">
        <v>15</v>
      </c>
      <c r="S29" s="39">
        <v>0</v>
      </c>
      <c r="T29" s="6">
        <f t="shared" si="2"/>
        <v>181.5</v>
      </c>
      <c r="U29" s="95">
        <f t="shared" si="5"/>
        <v>807.5</v>
      </c>
    </row>
    <row r="30" spans="1:21" ht="24" customHeight="1" x14ac:dyDescent="0.2">
      <c r="A30" s="94" t="s">
        <v>101</v>
      </c>
      <c r="B30" s="39">
        <v>57</v>
      </c>
      <c r="C30" s="39">
        <v>109</v>
      </c>
      <c r="D30" s="39">
        <v>17</v>
      </c>
      <c r="E30" s="39">
        <v>4</v>
      </c>
      <c r="F30" s="6">
        <f t="shared" si="0"/>
        <v>181.5</v>
      </c>
      <c r="G30" s="2">
        <f t="shared" si="3"/>
        <v>749</v>
      </c>
      <c r="H30" s="16" t="s">
        <v>130</v>
      </c>
      <c r="I30" s="39">
        <v>40</v>
      </c>
      <c r="J30" s="39">
        <v>121</v>
      </c>
      <c r="K30" s="39">
        <v>16</v>
      </c>
      <c r="L30" s="39">
        <v>1</v>
      </c>
      <c r="M30" s="6">
        <f t="shared" si="1"/>
        <v>175.5</v>
      </c>
      <c r="N30" s="2">
        <f t="shared" si="4"/>
        <v>362</v>
      </c>
      <c r="O30" s="15" t="s">
        <v>122</v>
      </c>
      <c r="P30" s="99">
        <v>30</v>
      </c>
      <c r="Q30" s="99">
        <v>110</v>
      </c>
      <c r="R30" s="99">
        <v>10</v>
      </c>
      <c r="S30" s="99">
        <v>0</v>
      </c>
      <c r="T30" s="6">
        <f t="shared" ref="T30:T31" si="6">P30*0.5+Q30*1+R30*2+S30*2.5</f>
        <v>145</v>
      </c>
      <c r="U30" s="95">
        <f t="shared" ref="U30:U31" si="7">T30+T29+T28+T27</f>
        <v>756</v>
      </c>
    </row>
    <row r="31" spans="1:21" ht="24" customHeight="1" thickBot="1" x14ac:dyDescent="0.25">
      <c r="A31" s="96" t="s">
        <v>102</v>
      </c>
      <c r="B31" s="40">
        <v>26</v>
      </c>
      <c r="C31" s="40">
        <v>120</v>
      </c>
      <c r="D31" s="40">
        <v>13</v>
      </c>
      <c r="E31" s="40">
        <v>1</v>
      </c>
      <c r="F31" s="7">
        <f t="shared" si="0"/>
        <v>161.5</v>
      </c>
      <c r="G31" s="3">
        <f t="shared" si="3"/>
        <v>717</v>
      </c>
      <c r="H31" s="17" t="s">
        <v>131</v>
      </c>
      <c r="I31" s="40">
        <v>38</v>
      </c>
      <c r="J31" s="40">
        <v>138</v>
      </c>
      <c r="K31" s="40">
        <v>18</v>
      </c>
      <c r="L31" s="40">
        <v>3</v>
      </c>
      <c r="M31" s="7">
        <f t="shared" si="1"/>
        <v>200.5</v>
      </c>
      <c r="N31" s="3">
        <f t="shared" si="4"/>
        <v>376</v>
      </c>
      <c r="O31" s="104" t="s">
        <v>123</v>
      </c>
      <c r="P31" s="40">
        <v>21</v>
      </c>
      <c r="Q31" s="40">
        <v>86</v>
      </c>
      <c r="R31" s="40">
        <v>8</v>
      </c>
      <c r="S31" s="40">
        <v>0</v>
      </c>
      <c r="T31" s="7">
        <f t="shared" si="6"/>
        <v>112.5</v>
      </c>
      <c r="U31" s="97">
        <f t="shared" si="7"/>
        <v>649.5</v>
      </c>
    </row>
    <row r="32" spans="1:21" ht="15" customHeight="1" x14ac:dyDescent="0.2">
      <c r="A32" s="125" t="s">
        <v>43</v>
      </c>
      <c r="B32" s="126"/>
      <c r="C32" s="122" t="s">
        <v>46</v>
      </c>
      <c r="D32" s="123"/>
      <c r="E32" s="123"/>
      <c r="F32" s="124"/>
      <c r="G32" s="44">
        <f>MAX(G13:G31)</f>
        <v>815</v>
      </c>
      <c r="H32" s="125" t="s">
        <v>44</v>
      </c>
      <c r="I32" s="126"/>
      <c r="J32" s="122" t="s">
        <v>46</v>
      </c>
      <c r="K32" s="123"/>
      <c r="L32" s="123"/>
      <c r="M32" s="124"/>
      <c r="N32" s="44">
        <f>MAX(N10:N31)</f>
        <v>833.5</v>
      </c>
      <c r="O32" s="125" t="s">
        <v>45</v>
      </c>
      <c r="P32" s="126"/>
      <c r="Q32" s="122" t="s">
        <v>46</v>
      </c>
      <c r="R32" s="123"/>
      <c r="S32" s="123"/>
      <c r="T32" s="124"/>
      <c r="U32" s="44">
        <f>MAX(U10:U31)</f>
        <v>1012</v>
      </c>
    </row>
    <row r="33" spans="1:21" ht="15" customHeight="1" x14ac:dyDescent="0.2">
      <c r="A33" s="127"/>
      <c r="B33" s="128"/>
      <c r="C33" s="43" t="s">
        <v>58</v>
      </c>
      <c r="D33" s="45"/>
      <c r="E33" s="45"/>
      <c r="F33" s="46" t="s">
        <v>134</v>
      </c>
      <c r="G33" s="47"/>
      <c r="H33" s="127"/>
      <c r="I33" s="128"/>
      <c r="J33" s="43" t="s">
        <v>58</v>
      </c>
      <c r="K33" s="45"/>
      <c r="L33" s="45"/>
      <c r="M33" s="46" t="s">
        <v>135</v>
      </c>
      <c r="N33" s="47"/>
      <c r="O33" s="127"/>
      <c r="P33" s="128"/>
      <c r="Q33" s="43" t="s">
        <v>58</v>
      </c>
      <c r="R33" s="45"/>
      <c r="S33" s="45"/>
      <c r="T33" s="46" t="s">
        <v>136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29" t="s">
        <v>47</v>
      </c>
      <c r="B35" s="129"/>
      <c r="C35" s="129"/>
      <c r="D35" s="129"/>
      <c r="E35" s="129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103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104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J32:M32"/>
    <mergeCell ref="O32:P33"/>
    <mergeCell ref="H32:I33"/>
    <mergeCell ref="Q32:T32"/>
    <mergeCell ref="A35:E35"/>
    <mergeCell ref="A32:B33"/>
    <mergeCell ref="C32:F32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26" zoomScaleNormal="100" workbookViewId="0">
      <selection activeCell="X36" sqref="X36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5" t="s">
        <v>50</v>
      </c>
      <c r="B4" s="115"/>
      <c r="C4" s="115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09" t="s">
        <v>52</v>
      </c>
      <c r="B5" s="109"/>
      <c r="C5" s="109"/>
      <c r="D5" s="119" t="str">
        <f>'G-1'!D5:H5</f>
        <v>CL 72 - CR 38</v>
      </c>
      <c r="E5" s="119"/>
      <c r="F5" s="119"/>
      <c r="G5" s="119"/>
      <c r="H5" s="119"/>
      <c r="I5" s="109" t="s">
        <v>49</v>
      </c>
      <c r="J5" s="109"/>
      <c r="K5" s="109"/>
      <c r="L5" s="120">
        <f>'G-1'!L5:N5</f>
        <v>0</v>
      </c>
      <c r="M5" s="120"/>
      <c r="N5" s="120"/>
      <c r="O5" s="9"/>
      <c r="P5" s="109" t="s">
        <v>53</v>
      </c>
      <c r="Q5" s="109"/>
      <c r="R5" s="109"/>
      <c r="S5" s="118" t="s">
        <v>111</v>
      </c>
      <c r="T5" s="118"/>
      <c r="U5" s="118"/>
    </row>
    <row r="6" spans="1:21" ht="12.75" customHeight="1" x14ac:dyDescent="0.2">
      <c r="A6" s="109" t="s">
        <v>51</v>
      </c>
      <c r="B6" s="109"/>
      <c r="C6" s="109"/>
      <c r="D6" s="116" t="s">
        <v>137</v>
      </c>
      <c r="E6" s="116"/>
      <c r="F6" s="116"/>
      <c r="G6" s="116"/>
      <c r="H6" s="116"/>
      <c r="I6" s="109" t="s">
        <v>55</v>
      </c>
      <c r="J6" s="109"/>
      <c r="K6" s="109"/>
      <c r="L6" s="121">
        <v>2</v>
      </c>
      <c r="M6" s="121"/>
      <c r="N6" s="121"/>
      <c r="O6" s="36"/>
      <c r="P6" s="109" t="s">
        <v>54</v>
      </c>
      <c r="Q6" s="109"/>
      <c r="R6" s="109"/>
      <c r="S6" s="114">
        <f>'G-1'!S6:U6</f>
        <v>43081</v>
      </c>
      <c r="T6" s="114"/>
      <c r="U6" s="114"/>
    </row>
    <row r="7" spans="1:21" ht="11.25" customHeight="1" x14ac:dyDescent="0.2">
      <c r="A7" s="10"/>
      <c r="B7" s="8"/>
      <c r="C7" s="8"/>
      <c r="D7" s="8"/>
      <c r="E7" s="113"/>
      <c r="F7" s="113"/>
      <c r="G7" s="113"/>
      <c r="H7" s="113"/>
      <c r="I7" s="113"/>
      <c r="J7" s="113"/>
      <c r="K7" s="113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06" t="s">
        <v>34</v>
      </c>
      <c r="B8" s="110" t="s">
        <v>32</v>
      </c>
      <c r="C8" s="111"/>
      <c r="D8" s="111"/>
      <c r="E8" s="112"/>
      <c r="F8" s="106" t="s">
        <v>33</v>
      </c>
      <c r="G8" s="106" t="s">
        <v>35</v>
      </c>
      <c r="H8" s="106" t="s">
        <v>34</v>
      </c>
      <c r="I8" s="110" t="s">
        <v>32</v>
      </c>
      <c r="J8" s="111"/>
      <c r="K8" s="111"/>
      <c r="L8" s="112"/>
      <c r="M8" s="106" t="s">
        <v>33</v>
      </c>
      <c r="N8" s="106" t="s">
        <v>35</v>
      </c>
      <c r="O8" s="106" t="s">
        <v>34</v>
      </c>
      <c r="P8" s="110" t="s">
        <v>32</v>
      </c>
      <c r="Q8" s="111"/>
      <c r="R8" s="111"/>
      <c r="S8" s="112"/>
      <c r="T8" s="106" t="s">
        <v>33</v>
      </c>
      <c r="U8" s="106" t="s">
        <v>35</v>
      </c>
    </row>
    <row r="9" spans="1:21" ht="12" customHeight="1" thickBot="1" x14ac:dyDescent="0.25">
      <c r="A9" s="108"/>
      <c r="B9" s="12" t="s">
        <v>48</v>
      </c>
      <c r="C9" s="12" t="s">
        <v>0</v>
      </c>
      <c r="D9" s="12" t="s">
        <v>2</v>
      </c>
      <c r="E9" s="13" t="s">
        <v>3</v>
      </c>
      <c r="F9" s="108"/>
      <c r="G9" s="108"/>
      <c r="H9" s="108"/>
      <c r="I9" s="14" t="s">
        <v>48</v>
      </c>
      <c r="J9" s="14" t="s">
        <v>0</v>
      </c>
      <c r="K9" s="12" t="s">
        <v>2</v>
      </c>
      <c r="L9" s="13" t="s">
        <v>3</v>
      </c>
      <c r="M9" s="108"/>
      <c r="N9" s="108"/>
      <c r="O9" s="108"/>
      <c r="P9" s="14" t="s">
        <v>48</v>
      </c>
      <c r="Q9" s="14" t="s">
        <v>0</v>
      </c>
      <c r="R9" s="12" t="s">
        <v>2</v>
      </c>
      <c r="S9" s="13" t="s">
        <v>3</v>
      </c>
      <c r="T9" s="108"/>
      <c r="U9" s="107"/>
    </row>
    <row r="10" spans="1:21" ht="24" customHeight="1" x14ac:dyDescent="0.2">
      <c r="A10" s="102" t="s">
        <v>124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99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513.5</v>
      </c>
      <c r="O10" s="92" t="s">
        <v>129</v>
      </c>
      <c r="P10" s="91">
        <v>39</v>
      </c>
      <c r="Q10" s="91">
        <v>146</v>
      </c>
      <c r="R10" s="91">
        <v>19</v>
      </c>
      <c r="S10" s="91">
        <v>0</v>
      </c>
      <c r="T10" s="103">
        <f t="shared" ref="T10:T31" si="2">P10*0.5+Q10*1+R10*2+S10*2.5</f>
        <v>203.5</v>
      </c>
      <c r="U10" s="93"/>
    </row>
    <row r="11" spans="1:21" ht="24" customHeight="1" x14ac:dyDescent="0.2">
      <c r="A11" s="94" t="s">
        <v>125</v>
      </c>
      <c r="B11" s="99"/>
      <c r="C11" s="99"/>
      <c r="D11" s="99"/>
      <c r="E11" s="99"/>
      <c r="F11" s="6">
        <f t="shared" si="0"/>
        <v>0</v>
      </c>
      <c r="G11" s="100"/>
      <c r="H11" s="15" t="s">
        <v>100</v>
      </c>
      <c r="I11" s="99"/>
      <c r="J11" s="99"/>
      <c r="K11" s="99"/>
      <c r="L11" s="99"/>
      <c r="M11" s="6">
        <f t="shared" si="1"/>
        <v>0</v>
      </c>
      <c r="N11" s="100">
        <f>M11+M10+F31+F30</f>
        <v>347.5</v>
      </c>
      <c r="O11" s="15" t="s">
        <v>128</v>
      </c>
      <c r="P11" s="99">
        <v>44</v>
      </c>
      <c r="Q11" s="39">
        <v>142</v>
      </c>
      <c r="R11" s="39">
        <v>21</v>
      </c>
      <c r="S11" s="99">
        <v>0</v>
      </c>
      <c r="T11" s="6">
        <f t="shared" si="2"/>
        <v>206</v>
      </c>
      <c r="U11" s="101"/>
    </row>
    <row r="12" spans="1:21" ht="24" customHeight="1" x14ac:dyDescent="0.2">
      <c r="A12" s="98" t="s">
        <v>126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>
        <v>28</v>
      </c>
      <c r="J12" s="99">
        <v>99</v>
      </c>
      <c r="K12" s="99">
        <v>18</v>
      </c>
      <c r="L12" s="99">
        <v>2</v>
      </c>
      <c r="M12" s="6">
        <f t="shared" si="1"/>
        <v>154</v>
      </c>
      <c r="N12" s="100">
        <f>M12+M11+M10+F31</f>
        <v>336.5</v>
      </c>
      <c r="O12" s="16" t="s">
        <v>29</v>
      </c>
      <c r="P12" s="99">
        <v>41</v>
      </c>
      <c r="Q12" s="39">
        <v>137</v>
      </c>
      <c r="R12" s="39">
        <v>14</v>
      </c>
      <c r="S12" s="99">
        <v>2</v>
      </c>
      <c r="T12" s="6">
        <f t="shared" si="2"/>
        <v>190.5</v>
      </c>
      <c r="U12" s="101"/>
    </row>
    <row r="13" spans="1:21" ht="24" customHeight="1" x14ac:dyDescent="0.2">
      <c r="A13" s="94" t="s">
        <v>127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>
        <v>25</v>
      </c>
      <c r="J13" s="39">
        <v>103</v>
      </c>
      <c r="K13" s="39">
        <v>16</v>
      </c>
      <c r="L13" s="39">
        <v>1</v>
      </c>
      <c r="M13" s="6">
        <f t="shared" si="1"/>
        <v>150</v>
      </c>
      <c r="N13" s="2">
        <f>M13+M12+M11+M10</f>
        <v>304</v>
      </c>
      <c r="O13" s="16" t="s">
        <v>30</v>
      </c>
      <c r="P13" s="39">
        <v>38</v>
      </c>
      <c r="Q13" s="39">
        <v>114</v>
      </c>
      <c r="R13" s="39">
        <v>18</v>
      </c>
      <c r="S13" s="39">
        <v>2</v>
      </c>
      <c r="T13" s="6">
        <f t="shared" si="2"/>
        <v>174</v>
      </c>
      <c r="U13" s="95">
        <f>T13+T12+T11+T10</f>
        <v>774</v>
      </c>
    </row>
    <row r="14" spans="1:21" ht="24" customHeight="1" x14ac:dyDescent="0.2">
      <c r="A14" s="94" t="s">
        <v>114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>
        <v>36</v>
      </c>
      <c r="J14" s="39">
        <v>82</v>
      </c>
      <c r="K14" s="39">
        <v>19</v>
      </c>
      <c r="L14" s="39">
        <v>0</v>
      </c>
      <c r="M14" s="6">
        <f t="shared" si="1"/>
        <v>138</v>
      </c>
      <c r="N14" s="2">
        <f t="shared" ref="N14:N31" si="4">M14+M13+M12+M11</f>
        <v>442</v>
      </c>
      <c r="O14" s="16" t="s">
        <v>8</v>
      </c>
      <c r="P14" s="39">
        <v>40</v>
      </c>
      <c r="Q14" s="39">
        <v>134</v>
      </c>
      <c r="R14" s="39">
        <v>17</v>
      </c>
      <c r="S14" s="39">
        <v>1</v>
      </c>
      <c r="T14" s="6">
        <f t="shared" si="2"/>
        <v>190.5</v>
      </c>
      <c r="U14" s="95">
        <f t="shared" ref="U14:U31" si="5">T14+T13+T12+T11</f>
        <v>761</v>
      </c>
    </row>
    <row r="15" spans="1:21" ht="24" customHeight="1" x14ac:dyDescent="0.2">
      <c r="A15" s="94" t="s">
        <v>115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>
        <v>28</v>
      </c>
      <c r="J15" s="39">
        <v>93</v>
      </c>
      <c r="K15" s="39">
        <v>13</v>
      </c>
      <c r="L15" s="39">
        <v>3</v>
      </c>
      <c r="M15" s="6">
        <f t="shared" si="1"/>
        <v>140.5</v>
      </c>
      <c r="N15" s="2">
        <f t="shared" si="4"/>
        <v>582.5</v>
      </c>
      <c r="O15" s="15" t="s">
        <v>10</v>
      </c>
      <c r="P15" s="39">
        <v>48</v>
      </c>
      <c r="Q15" s="39">
        <v>126</v>
      </c>
      <c r="R15" s="39">
        <v>12</v>
      </c>
      <c r="S15" s="39">
        <v>2</v>
      </c>
      <c r="T15" s="6">
        <f t="shared" si="2"/>
        <v>179</v>
      </c>
      <c r="U15" s="95">
        <f t="shared" si="5"/>
        <v>734</v>
      </c>
    </row>
    <row r="16" spans="1:21" ht="24" customHeight="1" x14ac:dyDescent="0.2">
      <c r="A16" s="94" t="s">
        <v>95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>
        <v>31</v>
      </c>
      <c r="J16" s="39">
        <v>96</v>
      </c>
      <c r="K16" s="39">
        <v>14</v>
      </c>
      <c r="L16" s="39">
        <v>1</v>
      </c>
      <c r="M16" s="6">
        <f t="shared" si="1"/>
        <v>142</v>
      </c>
      <c r="N16" s="2">
        <f t="shared" si="4"/>
        <v>570.5</v>
      </c>
      <c r="O16" s="15" t="s">
        <v>13</v>
      </c>
      <c r="P16" s="39">
        <v>61</v>
      </c>
      <c r="Q16" s="39">
        <v>130</v>
      </c>
      <c r="R16" s="39">
        <v>16</v>
      </c>
      <c r="S16" s="39">
        <v>1</v>
      </c>
      <c r="T16" s="6">
        <f t="shared" si="2"/>
        <v>195</v>
      </c>
      <c r="U16" s="95">
        <f t="shared" si="5"/>
        <v>738.5</v>
      </c>
    </row>
    <row r="17" spans="1:21" ht="24" customHeight="1" x14ac:dyDescent="0.2">
      <c r="A17" s="94" t="s">
        <v>96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>
        <v>22</v>
      </c>
      <c r="J17" s="39">
        <v>79</v>
      </c>
      <c r="K17" s="39">
        <v>14</v>
      </c>
      <c r="L17" s="39">
        <v>0</v>
      </c>
      <c r="M17" s="6">
        <f t="shared" si="1"/>
        <v>118</v>
      </c>
      <c r="N17" s="2">
        <f t="shared" si="4"/>
        <v>538.5</v>
      </c>
      <c r="O17" s="15" t="s">
        <v>16</v>
      </c>
      <c r="P17" s="39">
        <v>48</v>
      </c>
      <c r="Q17" s="39">
        <v>138</v>
      </c>
      <c r="R17" s="39">
        <v>21</v>
      </c>
      <c r="S17" s="39">
        <v>0</v>
      </c>
      <c r="T17" s="6">
        <f t="shared" si="2"/>
        <v>204</v>
      </c>
      <c r="U17" s="95">
        <f t="shared" si="5"/>
        <v>768.5</v>
      </c>
    </row>
    <row r="18" spans="1:21" ht="24" customHeight="1" x14ac:dyDescent="0.2">
      <c r="A18" s="94" t="s">
        <v>97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>
        <v>29</v>
      </c>
      <c r="J18" s="39">
        <v>88</v>
      </c>
      <c r="K18" s="39">
        <v>16</v>
      </c>
      <c r="L18" s="39">
        <v>2</v>
      </c>
      <c r="M18" s="6">
        <f t="shared" si="1"/>
        <v>139.5</v>
      </c>
      <c r="N18" s="2">
        <f t="shared" si="4"/>
        <v>540</v>
      </c>
      <c r="O18" s="15" t="s">
        <v>41</v>
      </c>
      <c r="P18" s="39">
        <v>35</v>
      </c>
      <c r="Q18" s="39">
        <v>122</v>
      </c>
      <c r="R18" s="39">
        <v>17</v>
      </c>
      <c r="S18" s="39">
        <v>1</v>
      </c>
      <c r="T18" s="6">
        <f t="shared" si="2"/>
        <v>176</v>
      </c>
      <c r="U18" s="95">
        <f t="shared" si="5"/>
        <v>754</v>
      </c>
    </row>
    <row r="19" spans="1:21" ht="24" customHeight="1" x14ac:dyDescent="0.2">
      <c r="A19" s="94" t="s">
        <v>98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>
        <v>24</v>
      </c>
      <c r="J19" s="39">
        <v>96</v>
      </c>
      <c r="K19" s="39">
        <v>20</v>
      </c>
      <c r="L19" s="39">
        <v>0</v>
      </c>
      <c r="M19" s="6">
        <f t="shared" si="1"/>
        <v>148</v>
      </c>
      <c r="N19" s="2">
        <f t="shared" si="4"/>
        <v>547.5</v>
      </c>
      <c r="O19" s="15" t="s">
        <v>42</v>
      </c>
      <c r="P19" s="39">
        <v>33</v>
      </c>
      <c r="Q19" s="39">
        <v>128</v>
      </c>
      <c r="R19" s="39">
        <v>19</v>
      </c>
      <c r="S19" s="39">
        <v>0</v>
      </c>
      <c r="T19" s="6">
        <f t="shared" si="2"/>
        <v>182.5</v>
      </c>
      <c r="U19" s="95">
        <f t="shared" si="5"/>
        <v>757.5</v>
      </c>
    </row>
    <row r="20" spans="1:21" ht="24" customHeight="1" x14ac:dyDescent="0.2">
      <c r="A20" s="94" t="s">
        <v>11</v>
      </c>
      <c r="B20" s="39">
        <v>79</v>
      </c>
      <c r="C20" s="39">
        <v>127</v>
      </c>
      <c r="D20" s="39">
        <v>26</v>
      </c>
      <c r="E20" s="39">
        <v>2</v>
      </c>
      <c r="F20" s="6">
        <f t="shared" si="0"/>
        <v>223.5</v>
      </c>
      <c r="G20" s="2">
        <f t="shared" si="3"/>
        <v>223.5</v>
      </c>
      <c r="H20" s="15" t="s">
        <v>12</v>
      </c>
      <c r="I20" s="39">
        <v>22</v>
      </c>
      <c r="J20" s="39">
        <v>92</v>
      </c>
      <c r="K20" s="39">
        <v>18</v>
      </c>
      <c r="L20" s="39">
        <v>1</v>
      </c>
      <c r="M20" s="6">
        <f t="shared" si="1"/>
        <v>141.5</v>
      </c>
      <c r="N20" s="2">
        <f t="shared" si="4"/>
        <v>547</v>
      </c>
      <c r="O20" s="15" t="s">
        <v>107</v>
      </c>
      <c r="P20" s="39">
        <v>24</v>
      </c>
      <c r="Q20" s="39">
        <v>117</v>
      </c>
      <c r="R20" s="39">
        <v>21</v>
      </c>
      <c r="S20" s="39">
        <v>0</v>
      </c>
      <c r="T20" s="6">
        <f t="shared" si="2"/>
        <v>171</v>
      </c>
      <c r="U20" s="95">
        <f t="shared" si="5"/>
        <v>733.5</v>
      </c>
    </row>
    <row r="21" spans="1:21" ht="24" customHeight="1" x14ac:dyDescent="0.2">
      <c r="A21" s="94" t="s">
        <v>14</v>
      </c>
      <c r="B21" s="39">
        <v>81</v>
      </c>
      <c r="C21" s="39">
        <v>129</v>
      </c>
      <c r="D21" s="39">
        <v>21</v>
      </c>
      <c r="E21" s="39">
        <v>5</v>
      </c>
      <c r="F21" s="6">
        <f t="shared" si="0"/>
        <v>224</v>
      </c>
      <c r="G21" s="2">
        <f t="shared" si="3"/>
        <v>447.5</v>
      </c>
      <c r="H21" s="15" t="s">
        <v>15</v>
      </c>
      <c r="I21" s="39">
        <v>20</v>
      </c>
      <c r="J21" s="39">
        <v>90</v>
      </c>
      <c r="K21" s="39">
        <v>15</v>
      </c>
      <c r="L21" s="39">
        <v>2</v>
      </c>
      <c r="M21" s="6">
        <f t="shared" si="1"/>
        <v>135</v>
      </c>
      <c r="N21" s="2">
        <f t="shared" si="4"/>
        <v>564</v>
      </c>
      <c r="O21" s="15" t="s">
        <v>108</v>
      </c>
      <c r="P21" s="39">
        <v>28</v>
      </c>
      <c r="Q21" s="39">
        <v>116</v>
      </c>
      <c r="R21" s="39">
        <v>8</v>
      </c>
      <c r="S21" s="39">
        <v>0</v>
      </c>
      <c r="T21" s="6">
        <f t="shared" si="2"/>
        <v>146</v>
      </c>
      <c r="U21" s="95">
        <f t="shared" si="5"/>
        <v>675.5</v>
      </c>
    </row>
    <row r="22" spans="1:21" ht="24" customHeight="1" x14ac:dyDescent="0.2">
      <c r="A22" s="94" t="s">
        <v>17</v>
      </c>
      <c r="B22" s="39">
        <v>73</v>
      </c>
      <c r="C22" s="39">
        <v>135</v>
      </c>
      <c r="D22" s="39">
        <v>23</v>
      </c>
      <c r="E22" s="39">
        <v>4</v>
      </c>
      <c r="F22" s="6">
        <f t="shared" si="0"/>
        <v>227.5</v>
      </c>
      <c r="G22" s="2">
        <f t="shared" si="3"/>
        <v>675</v>
      </c>
      <c r="H22" s="15" t="s">
        <v>18</v>
      </c>
      <c r="I22" s="39">
        <v>29</v>
      </c>
      <c r="J22" s="39">
        <v>101</v>
      </c>
      <c r="K22" s="39">
        <v>17</v>
      </c>
      <c r="L22" s="39">
        <v>3</v>
      </c>
      <c r="M22" s="6">
        <f t="shared" si="1"/>
        <v>157</v>
      </c>
      <c r="N22" s="2">
        <f t="shared" si="4"/>
        <v>581.5</v>
      </c>
      <c r="O22" s="15" t="s">
        <v>109</v>
      </c>
      <c r="P22" s="39">
        <v>23</v>
      </c>
      <c r="Q22" s="39">
        <v>109</v>
      </c>
      <c r="R22" s="39">
        <v>16</v>
      </c>
      <c r="S22" s="39">
        <v>0</v>
      </c>
      <c r="T22" s="6">
        <f t="shared" si="2"/>
        <v>152.5</v>
      </c>
      <c r="U22" s="95">
        <f t="shared" si="5"/>
        <v>652</v>
      </c>
    </row>
    <row r="23" spans="1:21" ht="24" customHeight="1" x14ac:dyDescent="0.2">
      <c r="A23" s="94" t="s">
        <v>19</v>
      </c>
      <c r="B23" s="39">
        <v>63</v>
      </c>
      <c r="C23" s="39">
        <v>170</v>
      </c>
      <c r="D23" s="39">
        <v>23</v>
      </c>
      <c r="E23" s="39">
        <v>1</v>
      </c>
      <c r="F23" s="6">
        <f t="shared" si="0"/>
        <v>250</v>
      </c>
      <c r="G23" s="2">
        <f t="shared" si="3"/>
        <v>925</v>
      </c>
      <c r="H23" s="15" t="s">
        <v>20</v>
      </c>
      <c r="I23" s="39">
        <v>28</v>
      </c>
      <c r="J23" s="39">
        <v>122</v>
      </c>
      <c r="K23" s="39">
        <v>16</v>
      </c>
      <c r="L23" s="39">
        <v>1</v>
      </c>
      <c r="M23" s="6">
        <f t="shared" si="1"/>
        <v>170.5</v>
      </c>
      <c r="N23" s="2">
        <f t="shared" si="4"/>
        <v>604</v>
      </c>
      <c r="O23" s="15" t="s">
        <v>110</v>
      </c>
      <c r="P23" s="39">
        <v>35</v>
      </c>
      <c r="Q23" s="39">
        <v>135</v>
      </c>
      <c r="R23" s="39">
        <v>15</v>
      </c>
      <c r="S23" s="39">
        <v>1</v>
      </c>
      <c r="T23" s="6">
        <f t="shared" si="2"/>
        <v>185</v>
      </c>
      <c r="U23" s="95">
        <f t="shared" si="5"/>
        <v>654.5</v>
      </c>
    </row>
    <row r="24" spans="1:21" ht="24" customHeight="1" x14ac:dyDescent="0.2">
      <c r="A24" s="94" t="s">
        <v>21</v>
      </c>
      <c r="B24" s="39">
        <v>90</v>
      </c>
      <c r="C24" s="39">
        <v>168</v>
      </c>
      <c r="D24" s="39">
        <v>21</v>
      </c>
      <c r="E24" s="39">
        <v>4</v>
      </c>
      <c r="F24" s="6">
        <f t="shared" si="0"/>
        <v>265</v>
      </c>
      <c r="G24" s="2">
        <f t="shared" si="3"/>
        <v>966.5</v>
      </c>
      <c r="H24" s="15" t="s">
        <v>22</v>
      </c>
      <c r="I24" s="39">
        <v>30</v>
      </c>
      <c r="J24" s="39">
        <v>129</v>
      </c>
      <c r="K24" s="39">
        <v>18</v>
      </c>
      <c r="L24" s="39">
        <v>3</v>
      </c>
      <c r="M24" s="6">
        <f t="shared" si="1"/>
        <v>187.5</v>
      </c>
      <c r="N24" s="2">
        <f t="shared" si="4"/>
        <v>650</v>
      </c>
      <c r="O24" s="15" t="s">
        <v>116</v>
      </c>
      <c r="P24" s="39">
        <v>2</v>
      </c>
      <c r="Q24" s="39">
        <v>116</v>
      </c>
      <c r="R24" s="39">
        <v>11</v>
      </c>
      <c r="S24" s="39">
        <v>0</v>
      </c>
      <c r="T24" s="6">
        <f t="shared" si="2"/>
        <v>139</v>
      </c>
      <c r="U24" s="95">
        <f t="shared" si="5"/>
        <v>622.5</v>
      </c>
    </row>
    <row r="25" spans="1:21" ht="24" customHeight="1" x14ac:dyDescent="0.2">
      <c r="A25" s="94" t="s">
        <v>23</v>
      </c>
      <c r="B25" s="39">
        <v>56</v>
      </c>
      <c r="C25" s="39">
        <v>119</v>
      </c>
      <c r="D25" s="39">
        <v>20</v>
      </c>
      <c r="E25" s="39">
        <v>4</v>
      </c>
      <c r="F25" s="6">
        <f t="shared" si="0"/>
        <v>197</v>
      </c>
      <c r="G25" s="2">
        <f t="shared" si="3"/>
        <v>939.5</v>
      </c>
      <c r="H25" s="15" t="s">
        <v>24</v>
      </c>
      <c r="I25" s="39">
        <v>41</v>
      </c>
      <c r="J25" s="39">
        <v>137</v>
      </c>
      <c r="K25" s="39">
        <v>19</v>
      </c>
      <c r="L25" s="39">
        <v>3</v>
      </c>
      <c r="M25" s="6">
        <f t="shared" si="1"/>
        <v>203</v>
      </c>
      <c r="N25" s="2">
        <f t="shared" si="4"/>
        <v>718</v>
      </c>
      <c r="O25" s="15" t="s">
        <v>117</v>
      </c>
      <c r="P25" s="39">
        <v>18</v>
      </c>
      <c r="Q25" s="39">
        <v>110</v>
      </c>
      <c r="R25" s="39">
        <v>14</v>
      </c>
      <c r="S25" s="39">
        <v>0</v>
      </c>
      <c r="T25" s="6">
        <f t="shared" si="2"/>
        <v>147</v>
      </c>
      <c r="U25" s="95">
        <f t="shared" si="5"/>
        <v>623.5</v>
      </c>
    </row>
    <row r="26" spans="1:21" ht="24" customHeight="1" x14ac:dyDescent="0.2">
      <c r="A26" s="94" t="s">
        <v>37</v>
      </c>
      <c r="B26" s="39">
        <v>61</v>
      </c>
      <c r="C26" s="39">
        <v>143</v>
      </c>
      <c r="D26" s="39">
        <v>18</v>
      </c>
      <c r="E26" s="39">
        <v>0</v>
      </c>
      <c r="F26" s="6">
        <f t="shared" si="0"/>
        <v>209.5</v>
      </c>
      <c r="G26" s="2">
        <f t="shared" si="3"/>
        <v>921.5</v>
      </c>
      <c r="H26" s="15" t="s">
        <v>25</v>
      </c>
      <c r="I26" s="39">
        <v>49</v>
      </c>
      <c r="J26" s="39">
        <v>154</v>
      </c>
      <c r="K26" s="39">
        <v>20</v>
      </c>
      <c r="L26" s="39">
        <v>0</v>
      </c>
      <c r="M26" s="6">
        <f t="shared" si="1"/>
        <v>218.5</v>
      </c>
      <c r="N26" s="2">
        <f t="shared" si="4"/>
        <v>779.5</v>
      </c>
      <c r="O26" s="15" t="s">
        <v>118</v>
      </c>
      <c r="P26" s="39">
        <v>29</v>
      </c>
      <c r="Q26" s="39">
        <v>98</v>
      </c>
      <c r="R26" s="39">
        <v>10</v>
      </c>
      <c r="S26" s="39">
        <v>0</v>
      </c>
      <c r="T26" s="6">
        <f t="shared" si="2"/>
        <v>132.5</v>
      </c>
      <c r="U26" s="95">
        <f t="shared" si="5"/>
        <v>603.5</v>
      </c>
    </row>
    <row r="27" spans="1:21" ht="24" customHeight="1" x14ac:dyDescent="0.2">
      <c r="A27" s="94" t="s">
        <v>38</v>
      </c>
      <c r="B27" s="39">
        <v>44</v>
      </c>
      <c r="C27" s="39">
        <v>130</v>
      </c>
      <c r="D27" s="39">
        <v>16</v>
      </c>
      <c r="E27" s="39">
        <v>2</v>
      </c>
      <c r="F27" s="6">
        <f t="shared" si="0"/>
        <v>189</v>
      </c>
      <c r="G27" s="2">
        <f t="shared" si="3"/>
        <v>860.5</v>
      </c>
      <c r="H27" s="15" t="s">
        <v>26</v>
      </c>
      <c r="I27" s="39">
        <v>33</v>
      </c>
      <c r="J27" s="39">
        <v>97</v>
      </c>
      <c r="K27" s="39">
        <v>16</v>
      </c>
      <c r="L27" s="39">
        <v>1</v>
      </c>
      <c r="M27" s="6">
        <f t="shared" si="1"/>
        <v>148</v>
      </c>
      <c r="N27" s="2">
        <f t="shared" si="4"/>
        <v>757</v>
      </c>
      <c r="O27" s="15" t="s">
        <v>119</v>
      </c>
      <c r="P27" s="39">
        <v>32</v>
      </c>
      <c r="Q27" s="39">
        <v>86</v>
      </c>
      <c r="R27" s="39">
        <v>9</v>
      </c>
      <c r="S27" s="39">
        <v>0</v>
      </c>
      <c r="T27" s="6">
        <f t="shared" si="2"/>
        <v>120</v>
      </c>
      <c r="U27" s="95">
        <f t="shared" si="5"/>
        <v>538.5</v>
      </c>
    </row>
    <row r="28" spans="1:21" ht="24" customHeight="1" x14ac:dyDescent="0.2">
      <c r="A28" s="94" t="s">
        <v>39</v>
      </c>
      <c r="B28" s="39">
        <v>35</v>
      </c>
      <c r="C28" s="39">
        <v>132</v>
      </c>
      <c r="D28" s="39">
        <v>20</v>
      </c>
      <c r="E28" s="39">
        <v>1</v>
      </c>
      <c r="F28" s="6">
        <f t="shared" si="0"/>
        <v>192</v>
      </c>
      <c r="G28" s="2">
        <f t="shared" si="3"/>
        <v>787.5</v>
      </c>
      <c r="H28" s="15" t="s">
        <v>105</v>
      </c>
      <c r="I28" s="39"/>
      <c r="J28" s="39"/>
      <c r="K28" s="39"/>
      <c r="L28" s="39"/>
      <c r="M28" s="6">
        <f t="shared" si="1"/>
        <v>0</v>
      </c>
      <c r="N28" s="2">
        <f t="shared" si="4"/>
        <v>569.5</v>
      </c>
      <c r="O28" s="15" t="s">
        <v>120</v>
      </c>
      <c r="P28" s="39">
        <v>21</v>
      </c>
      <c r="Q28" s="39">
        <v>83</v>
      </c>
      <c r="R28" s="39">
        <v>11</v>
      </c>
      <c r="S28" s="39">
        <v>0</v>
      </c>
      <c r="T28" s="6">
        <f t="shared" si="2"/>
        <v>115.5</v>
      </c>
      <c r="U28" s="95">
        <f t="shared" si="5"/>
        <v>515</v>
      </c>
    </row>
    <row r="29" spans="1:21" ht="24" customHeight="1" x14ac:dyDescent="0.2">
      <c r="A29" s="94" t="s">
        <v>40</v>
      </c>
      <c r="B29" s="39">
        <v>47</v>
      </c>
      <c r="C29" s="39">
        <v>114</v>
      </c>
      <c r="D29" s="39">
        <v>13</v>
      </c>
      <c r="E29" s="39">
        <v>1</v>
      </c>
      <c r="F29" s="6">
        <f t="shared" si="0"/>
        <v>166</v>
      </c>
      <c r="G29" s="2">
        <f t="shared" si="3"/>
        <v>756.5</v>
      </c>
      <c r="H29" s="15" t="s">
        <v>106</v>
      </c>
      <c r="I29" s="39"/>
      <c r="J29" s="39"/>
      <c r="K29" s="39"/>
      <c r="L29" s="39"/>
      <c r="M29" s="6">
        <f t="shared" si="1"/>
        <v>0</v>
      </c>
      <c r="N29" s="2">
        <f t="shared" si="4"/>
        <v>366.5</v>
      </c>
      <c r="O29" s="15" t="s">
        <v>121</v>
      </c>
      <c r="P29" s="39">
        <v>9</v>
      </c>
      <c r="Q29" s="39">
        <v>90</v>
      </c>
      <c r="R29" s="39">
        <v>11</v>
      </c>
      <c r="S29" s="39">
        <v>1</v>
      </c>
      <c r="T29" s="6">
        <f t="shared" si="2"/>
        <v>119</v>
      </c>
      <c r="U29" s="95">
        <f t="shared" si="5"/>
        <v>487</v>
      </c>
    </row>
    <row r="30" spans="1:21" ht="24" customHeight="1" x14ac:dyDescent="0.2">
      <c r="A30" s="94" t="s">
        <v>101</v>
      </c>
      <c r="B30" s="39">
        <v>36</v>
      </c>
      <c r="C30" s="39">
        <v>115</v>
      </c>
      <c r="D30" s="39">
        <v>16</v>
      </c>
      <c r="E30" s="39">
        <v>0</v>
      </c>
      <c r="F30" s="6">
        <f t="shared" si="0"/>
        <v>165</v>
      </c>
      <c r="G30" s="2">
        <f t="shared" si="3"/>
        <v>712</v>
      </c>
      <c r="H30" s="16" t="s">
        <v>130</v>
      </c>
      <c r="I30" s="39">
        <v>41</v>
      </c>
      <c r="J30" s="39">
        <v>139</v>
      </c>
      <c r="K30" s="39">
        <v>20</v>
      </c>
      <c r="L30" s="39">
        <v>2</v>
      </c>
      <c r="M30" s="6">
        <f t="shared" si="1"/>
        <v>204.5</v>
      </c>
      <c r="N30" s="2">
        <f t="shared" si="4"/>
        <v>352.5</v>
      </c>
      <c r="O30" s="15" t="s">
        <v>122</v>
      </c>
      <c r="P30" s="99">
        <v>11</v>
      </c>
      <c r="Q30" s="99">
        <v>66</v>
      </c>
      <c r="R30" s="99">
        <v>8</v>
      </c>
      <c r="S30" s="99">
        <v>0</v>
      </c>
      <c r="T30" s="6">
        <f t="shared" si="2"/>
        <v>87.5</v>
      </c>
      <c r="U30" s="95">
        <f t="shared" si="5"/>
        <v>442</v>
      </c>
    </row>
    <row r="31" spans="1:21" ht="24" customHeight="1" thickBot="1" x14ac:dyDescent="0.25">
      <c r="A31" s="96" t="s">
        <v>102</v>
      </c>
      <c r="B31" s="40">
        <v>41</v>
      </c>
      <c r="C31" s="40">
        <v>119</v>
      </c>
      <c r="D31" s="40">
        <v>19</v>
      </c>
      <c r="E31" s="40">
        <v>2</v>
      </c>
      <c r="F31" s="7">
        <f t="shared" si="0"/>
        <v>182.5</v>
      </c>
      <c r="G31" s="3">
        <f t="shared" si="3"/>
        <v>705.5</v>
      </c>
      <c r="H31" s="17" t="s">
        <v>131</v>
      </c>
      <c r="I31" s="40">
        <v>37</v>
      </c>
      <c r="J31" s="40">
        <v>148</v>
      </c>
      <c r="K31" s="40">
        <v>25</v>
      </c>
      <c r="L31" s="40">
        <v>1</v>
      </c>
      <c r="M31" s="7">
        <f t="shared" si="1"/>
        <v>219</v>
      </c>
      <c r="N31" s="3">
        <f t="shared" si="4"/>
        <v>423.5</v>
      </c>
      <c r="O31" s="104" t="s">
        <v>123</v>
      </c>
      <c r="P31" s="40">
        <v>5</v>
      </c>
      <c r="Q31" s="40">
        <v>61</v>
      </c>
      <c r="R31" s="40">
        <v>3</v>
      </c>
      <c r="S31" s="40">
        <v>0</v>
      </c>
      <c r="T31" s="7">
        <f t="shared" si="2"/>
        <v>69.5</v>
      </c>
      <c r="U31" s="97">
        <f t="shared" si="5"/>
        <v>391.5</v>
      </c>
    </row>
    <row r="32" spans="1:21" ht="15" customHeight="1" x14ac:dyDescent="0.2">
      <c r="A32" s="125" t="s">
        <v>43</v>
      </c>
      <c r="B32" s="126"/>
      <c r="C32" s="122" t="s">
        <v>46</v>
      </c>
      <c r="D32" s="123"/>
      <c r="E32" s="123"/>
      <c r="F32" s="124"/>
      <c r="G32" s="44">
        <f>MAX(G13:G31)</f>
        <v>966.5</v>
      </c>
      <c r="H32" s="125" t="s">
        <v>44</v>
      </c>
      <c r="I32" s="126"/>
      <c r="J32" s="122" t="s">
        <v>46</v>
      </c>
      <c r="K32" s="123"/>
      <c r="L32" s="123"/>
      <c r="M32" s="124"/>
      <c r="N32" s="44">
        <f>MAX(N10:N31)</f>
        <v>779.5</v>
      </c>
      <c r="O32" s="125" t="s">
        <v>45</v>
      </c>
      <c r="P32" s="126"/>
      <c r="Q32" s="122" t="s">
        <v>46</v>
      </c>
      <c r="R32" s="123"/>
      <c r="S32" s="123"/>
      <c r="T32" s="124"/>
      <c r="U32" s="44">
        <f>MAX(U10:U31)</f>
        <v>774</v>
      </c>
    </row>
    <row r="33" spans="1:21" ht="15" customHeight="1" x14ac:dyDescent="0.2">
      <c r="A33" s="127"/>
      <c r="B33" s="128"/>
      <c r="C33" s="43" t="s">
        <v>58</v>
      </c>
      <c r="D33" s="45"/>
      <c r="E33" s="45"/>
      <c r="F33" s="46" t="s">
        <v>138</v>
      </c>
      <c r="G33" s="47"/>
      <c r="H33" s="127"/>
      <c r="I33" s="128"/>
      <c r="J33" s="43" t="s">
        <v>58</v>
      </c>
      <c r="K33" s="45"/>
      <c r="L33" s="45"/>
      <c r="M33" s="46" t="s">
        <v>139</v>
      </c>
      <c r="N33" s="47"/>
      <c r="O33" s="127"/>
      <c r="P33" s="128"/>
      <c r="Q33" s="43" t="s">
        <v>58</v>
      </c>
      <c r="R33" s="45"/>
      <c r="S33" s="45"/>
      <c r="T33" s="46" t="s">
        <v>140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29" t="s">
        <v>47</v>
      </c>
      <c r="B35" s="129"/>
      <c r="C35" s="129"/>
      <c r="D35" s="129"/>
      <c r="E35" s="129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103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104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  <mergeCell ref="U8:U9"/>
    <mergeCell ref="E7:K7"/>
    <mergeCell ref="A8:A9"/>
    <mergeCell ref="B8:E8"/>
    <mergeCell ref="F8:F9"/>
    <mergeCell ref="G8:G9"/>
    <mergeCell ref="H8:H9"/>
    <mergeCell ref="I8:L8"/>
    <mergeCell ref="O32:P33"/>
    <mergeCell ref="Q32:T32"/>
    <mergeCell ref="M8:M9"/>
    <mergeCell ref="N8:N9"/>
    <mergeCell ref="O8:O9"/>
    <mergeCell ref="P8:S8"/>
    <mergeCell ref="T8:T9"/>
    <mergeCell ref="A35:E35"/>
    <mergeCell ref="A32:B33"/>
    <mergeCell ref="C32:F32"/>
    <mergeCell ref="H32:I33"/>
    <mergeCell ref="J32:M32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41" zoomScaleNormal="100" workbookViewId="0">
      <selection activeCell="U17" sqref="U17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5" t="s">
        <v>50</v>
      </c>
      <c r="B4" s="115"/>
      <c r="C4" s="115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09" t="s">
        <v>52</v>
      </c>
      <c r="B5" s="109"/>
      <c r="C5" s="109"/>
      <c r="D5" s="119" t="str">
        <f>'G-1'!D5:H5</f>
        <v>CL 72 - CR 38</v>
      </c>
      <c r="E5" s="119"/>
      <c r="F5" s="119"/>
      <c r="G5" s="119"/>
      <c r="H5" s="119"/>
      <c r="I5" s="109" t="s">
        <v>49</v>
      </c>
      <c r="J5" s="109"/>
      <c r="K5" s="109"/>
      <c r="L5" s="120">
        <f>'G-1'!L5:N5</f>
        <v>0</v>
      </c>
      <c r="M5" s="120"/>
      <c r="N5" s="120"/>
      <c r="O5" s="9"/>
      <c r="P5" s="109" t="s">
        <v>53</v>
      </c>
      <c r="Q5" s="109"/>
      <c r="R5" s="109"/>
      <c r="S5" s="118" t="s">
        <v>112</v>
      </c>
      <c r="T5" s="118"/>
      <c r="U5" s="118"/>
    </row>
    <row r="6" spans="1:21" ht="12.75" customHeight="1" x14ac:dyDescent="0.2">
      <c r="A6" s="109" t="s">
        <v>51</v>
      </c>
      <c r="B6" s="109"/>
      <c r="C6" s="109"/>
      <c r="D6" s="116" t="s">
        <v>141</v>
      </c>
      <c r="E6" s="116"/>
      <c r="F6" s="116"/>
      <c r="G6" s="116"/>
      <c r="H6" s="116"/>
      <c r="I6" s="109" t="s">
        <v>55</v>
      </c>
      <c r="J6" s="109"/>
      <c r="K6" s="109"/>
      <c r="L6" s="121">
        <v>2</v>
      </c>
      <c r="M6" s="121"/>
      <c r="N6" s="121"/>
      <c r="O6" s="36"/>
      <c r="P6" s="109" t="s">
        <v>54</v>
      </c>
      <c r="Q6" s="109"/>
      <c r="R6" s="109"/>
      <c r="S6" s="114">
        <f>'G-1'!S6:U6</f>
        <v>43081</v>
      </c>
      <c r="T6" s="114"/>
      <c r="U6" s="114"/>
    </row>
    <row r="7" spans="1:21" ht="11.25" customHeight="1" x14ac:dyDescent="0.2">
      <c r="A7" s="10"/>
      <c r="B7" s="8"/>
      <c r="C7" s="8"/>
      <c r="D7" s="8"/>
      <c r="E7" s="113"/>
      <c r="F7" s="113"/>
      <c r="G7" s="113"/>
      <c r="H7" s="113"/>
      <c r="I7" s="113"/>
      <c r="J7" s="113"/>
      <c r="K7" s="113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06" t="s">
        <v>34</v>
      </c>
      <c r="B8" s="110" t="s">
        <v>32</v>
      </c>
      <c r="C8" s="111"/>
      <c r="D8" s="111"/>
      <c r="E8" s="112"/>
      <c r="F8" s="106" t="s">
        <v>33</v>
      </c>
      <c r="G8" s="106" t="s">
        <v>35</v>
      </c>
      <c r="H8" s="106" t="s">
        <v>34</v>
      </c>
      <c r="I8" s="110" t="s">
        <v>32</v>
      </c>
      <c r="J8" s="111"/>
      <c r="K8" s="111"/>
      <c r="L8" s="112"/>
      <c r="M8" s="106" t="s">
        <v>33</v>
      </c>
      <c r="N8" s="106" t="s">
        <v>35</v>
      </c>
      <c r="O8" s="106" t="s">
        <v>34</v>
      </c>
      <c r="P8" s="110" t="s">
        <v>32</v>
      </c>
      <c r="Q8" s="111"/>
      <c r="R8" s="111"/>
      <c r="S8" s="112"/>
      <c r="T8" s="106" t="s">
        <v>33</v>
      </c>
      <c r="U8" s="106" t="s">
        <v>35</v>
      </c>
    </row>
    <row r="9" spans="1:21" ht="12" customHeight="1" thickBot="1" x14ac:dyDescent="0.25">
      <c r="A9" s="108"/>
      <c r="B9" s="12" t="s">
        <v>48</v>
      </c>
      <c r="C9" s="12" t="s">
        <v>0</v>
      </c>
      <c r="D9" s="12" t="s">
        <v>2</v>
      </c>
      <c r="E9" s="13" t="s">
        <v>3</v>
      </c>
      <c r="F9" s="108"/>
      <c r="G9" s="108"/>
      <c r="H9" s="108"/>
      <c r="I9" s="14" t="s">
        <v>48</v>
      </c>
      <c r="J9" s="14" t="s">
        <v>0</v>
      </c>
      <c r="K9" s="12" t="s">
        <v>2</v>
      </c>
      <c r="L9" s="13" t="s">
        <v>3</v>
      </c>
      <c r="M9" s="108"/>
      <c r="N9" s="108"/>
      <c r="O9" s="108"/>
      <c r="P9" s="14" t="s">
        <v>48</v>
      </c>
      <c r="Q9" s="14" t="s">
        <v>0</v>
      </c>
      <c r="R9" s="12" t="s">
        <v>2</v>
      </c>
      <c r="S9" s="13" t="s">
        <v>3</v>
      </c>
      <c r="T9" s="108"/>
      <c r="U9" s="107"/>
    </row>
    <row r="10" spans="1:21" ht="24" customHeight="1" x14ac:dyDescent="0.2">
      <c r="A10" s="102" t="s">
        <v>124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99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564.5</v>
      </c>
      <c r="O10" s="92" t="s">
        <v>129</v>
      </c>
      <c r="P10" s="91">
        <v>39</v>
      </c>
      <c r="Q10" s="91">
        <v>129</v>
      </c>
      <c r="R10" s="91">
        <v>14</v>
      </c>
      <c r="S10" s="91">
        <v>0</v>
      </c>
      <c r="T10" s="103">
        <f t="shared" ref="T10:T31" si="2">P10*0.5+Q10*1+R10*2+S10*2.5</f>
        <v>176.5</v>
      </c>
      <c r="U10" s="93"/>
    </row>
    <row r="11" spans="1:21" ht="24" customHeight="1" x14ac:dyDescent="0.2">
      <c r="A11" s="94" t="s">
        <v>125</v>
      </c>
      <c r="B11" s="99"/>
      <c r="C11" s="99"/>
      <c r="D11" s="99"/>
      <c r="E11" s="99"/>
      <c r="F11" s="6">
        <f t="shared" si="0"/>
        <v>0</v>
      </c>
      <c r="G11" s="100"/>
      <c r="H11" s="15" t="s">
        <v>100</v>
      </c>
      <c r="I11" s="99"/>
      <c r="J11" s="99"/>
      <c r="K11" s="99"/>
      <c r="L11" s="99"/>
      <c r="M11" s="6">
        <f t="shared" si="1"/>
        <v>0</v>
      </c>
      <c r="N11" s="100">
        <f>M11+M10+F31+F30</f>
        <v>380</v>
      </c>
      <c r="O11" s="15" t="s">
        <v>128</v>
      </c>
      <c r="P11" s="99">
        <v>34</v>
      </c>
      <c r="Q11" s="39">
        <v>119</v>
      </c>
      <c r="R11" s="39">
        <v>15</v>
      </c>
      <c r="S11" s="99">
        <v>3</v>
      </c>
      <c r="T11" s="6">
        <f t="shared" si="2"/>
        <v>173.5</v>
      </c>
      <c r="U11" s="101"/>
    </row>
    <row r="12" spans="1:21" ht="24" customHeight="1" x14ac:dyDescent="0.2">
      <c r="A12" s="98" t="s">
        <v>126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>
        <v>38</v>
      </c>
      <c r="J12" s="99">
        <v>138</v>
      </c>
      <c r="K12" s="99">
        <v>15</v>
      </c>
      <c r="L12" s="99">
        <v>2</v>
      </c>
      <c r="M12" s="6">
        <f t="shared" si="1"/>
        <v>192</v>
      </c>
      <c r="N12" s="100">
        <f>M12+M11+M10+F31</f>
        <v>396</v>
      </c>
      <c r="O12" s="16" t="s">
        <v>29</v>
      </c>
      <c r="P12" s="99">
        <v>24</v>
      </c>
      <c r="Q12" s="39">
        <v>127</v>
      </c>
      <c r="R12" s="39">
        <v>14</v>
      </c>
      <c r="S12" s="99">
        <v>2</v>
      </c>
      <c r="T12" s="6">
        <f t="shared" si="2"/>
        <v>172</v>
      </c>
      <c r="U12" s="101"/>
    </row>
    <row r="13" spans="1:21" ht="24" customHeight="1" x14ac:dyDescent="0.2">
      <c r="A13" s="94" t="s">
        <v>127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>
        <v>44</v>
      </c>
      <c r="J13" s="39">
        <v>129</v>
      </c>
      <c r="K13" s="39">
        <v>18</v>
      </c>
      <c r="L13" s="39">
        <v>2</v>
      </c>
      <c r="M13" s="6">
        <f t="shared" si="1"/>
        <v>192</v>
      </c>
      <c r="N13" s="2">
        <f>M13+M12+M11+M10</f>
        <v>384</v>
      </c>
      <c r="O13" s="16" t="s">
        <v>30</v>
      </c>
      <c r="P13" s="39">
        <v>31</v>
      </c>
      <c r="Q13" s="39">
        <v>120</v>
      </c>
      <c r="R13" s="39">
        <v>15</v>
      </c>
      <c r="S13" s="39">
        <v>3</v>
      </c>
      <c r="T13" s="6">
        <f t="shared" si="2"/>
        <v>173</v>
      </c>
      <c r="U13" s="95">
        <f>T13+T12+T11+T10</f>
        <v>695</v>
      </c>
    </row>
    <row r="14" spans="1:21" ht="24" customHeight="1" x14ac:dyDescent="0.2">
      <c r="A14" s="94" t="s">
        <v>114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>
        <v>40</v>
      </c>
      <c r="J14" s="39">
        <v>117</v>
      </c>
      <c r="K14" s="39">
        <v>8</v>
      </c>
      <c r="L14" s="39">
        <v>2</v>
      </c>
      <c r="M14" s="6">
        <f t="shared" si="1"/>
        <v>158</v>
      </c>
      <c r="N14" s="2">
        <f t="shared" ref="N14:N31" si="4">M14+M13+M12+M11</f>
        <v>542</v>
      </c>
      <c r="O14" s="16" t="s">
        <v>8</v>
      </c>
      <c r="P14" s="39">
        <v>35</v>
      </c>
      <c r="Q14" s="39">
        <v>126</v>
      </c>
      <c r="R14" s="39">
        <v>15</v>
      </c>
      <c r="S14" s="39">
        <v>2</v>
      </c>
      <c r="T14" s="6">
        <f t="shared" si="2"/>
        <v>178.5</v>
      </c>
      <c r="U14" s="95">
        <f t="shared" ref="U14:U31" si="5">T14+T13+T12+T11</f>
        <v>697</v>
      </c>
    </row>
    <row r="15" spans="1:21" ht="24" customHeight="1" x14ac:dyDescent="0.2">
      <c r="A15" s="94" t="s">
        <v>115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>
        <v>44</v>
      </c>
      <c r="J15" s="39">
        <v>123</v>
      </c>
      <c r="K15" s="39">
        <v>14</v>
      </c>
      <c r="L15" s="39">
        <v>6</v>
      </c>
      <c r="M15" s="6">
        <f t="shared" si="1"/>
        <v>188</v>
      </c>
      <c r="N15" s="2">
        <f t="shared" si="4"/>
        <v>730</v>
      </c>
      <c r="O15" s="15" t="s">
        <v>10</v>
      </c>
      <c r="P15" s="39">
        <v>39</v>
      </c>
      <c r="Q15" s="39">
        <v>117</v>
      </c>
      <c r="R15" s="39">
        <v>17</v>
      </c>
      <c r="S15" s="39">
        <v>3</v>
      </c>
      <c r="T15" s="6">
        <f t="shared" si="2"/>
        <v>178</v>
      </c>
      <c r="U15" s="95">
        <f t="shared" si="5"/>
        <v>701.5</v>
      </c>
    </row>
    <row r="16" spans="1:21" ht="24" customHeight="1" x14ac:dyDescent="0.2">
      <c r="A16" s="94" t="s">
        <v>95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>
        <v>45</v>
      </c>
      <c r="J16" s="39">
        <v>115</v>
      </c>
      <c r="K16" s="39">
        <v>15</v>
      </c>
      <c r="L16" s="39">
        <v>6</v>
      </c>
      <c r="M16" s="6">
        <f t="shared" si="1"/>
        <v>182.5</v>
      </c>
      <c r="N16" s="2">
        <f t="shared" si="4"/>
        <v>720.5</v>
      </c>
      <c r="O16" s="15" t="s">
        <v>13</v>
      </c>
      <c r="P16" s="39">
        <v>40</v>
      </c>
      <c r="Q16" s="39">
        <v>130</v>
      </c>
      <c r="R16" s="39">
        <v>17</v>
      </c>
      <c r="S16" s="39">
        <v>0</v>
      </c>
      <c r="T16" s="6">
        <f t="shared" si="2"/>
        <v>184</v>
      </c>
      <c r="U16" s="95">
        <f t="shared" si="5"/>
        <v>713.5</v>
      </c>
    </row>
    <row r="17" spans="1:21" ht="24" customHeight="1" x14ac:dyDescent="0.2">
      <c r="A17" s="94" t="s">
        <v>96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>
        <v>29</v>
      </c>
      <c r="J17" s="39">
        <v>124</v>
      </c>
      <c r="K17" s="39">
        <v>13</v>
      </c>
      <c r="L17" s="39">
        <v>2</v>
      </c>
      <c r="M17" s="6">
        <f t="shared" si="1"/>
        <v>169.5</v>
      </c>
      <c r="N17" s="2">
        <f t="shared" si="4"/>
        <v>698</v>
      </c>
      <c r="O17" s="15" t="s">
        <v>16</v>
      </c>
      <c r="P17" s="39">
        <v>41</v>
      </c>
      <c r="Q17" s="39">
        <v>128</v>
      </c>
      <c r="R17" s="39">
        <v>12</v>
      </c>
      <c r="S17" s="39">
        <v>1</v>
      </c>
      <c r="T17" s="6">
        <f t="shared" si="2"/>
        <v>175</v>
      </c>
      <c r="U17" s="95">
        <f t="shared" si="5"/>
        <v>715.5</v>
      </c>
    </row>
    <row r="18" spans="1:21" ht="24" customHeight="1" x14ac:dyDescent="0.2">
      <c r="A18" s="94" t="s">
        <v>97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>
        <v>36</v>
      </c>
      <c r="J18" s="39">
        <v>138</v>
      </c>
      <c r="K18" s="39">
        <v>15</v>
      </c>
      <c r="L18" s="39">
        <v>3</v>
      </c>
      <c r="M18" s="6">
        <f t="shared" si="1"/>
        <v>193.5</v>
      </c>
      <c r="N18" s="2">
        <f t="shared" si="4"/>
        <v>733.5</v>
      </c>
      <c r="O18" s="15" t="s">
        <v>41</v>
      </c>
      <c r="P18" s="39">
        <v>19</v>
      </c>
      <c r="Q18" s="39">
        <v>116</v>
      </c>
      <c r="R18" s="39">
        <v>16</v>
      </c>
      <c r="S18" s="39">
        <v>3</v>
      </c>
      <c r="T18" s="6">
        <f t="shared" si="2"/>
        <v>165</v>
      </c>
      <c r="U18" s="95">
        <f t="shared" si="5"/>
        <v>702</v>
      </c>
    </row>
    <row r="19" spans="1:21" ht="24" customHeight="1" x14ac:dyDescent="0.2">
      <c r="A19" s="94" t="s">
        <v>98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>
        <v>26</v>
      </c>
      <c r="J19" s="39">
        <v>119</v>
      </c>
      <c r="K19" s="39">
        <v>13</v>
      </c>
      <c r="L19" s="39">
        <v>2</v>
      </c>
      <c r="M19" s="6">
        <f t="shared" si="1"/>
        <v>163</v>
      </c>
      <c r="N19" s="2">
        <f t="shared" si="4"/>
        <v>708.5</v>
      </c>
      <c r="O19" s="15" t="s">
        <v>42</v>
      </c>
      <c r="P19" s="39">
        <v>39</v>
      </c>
      <c r="Q19" s="39">
        <v>129</v>
      </c>
      <c r="R19" s="39">
        <v>17</v>
      </c>
      <c r="S19" s="39">
        <v>1</v>
      </c>
      <c r="T19" s="6">
        <f t="shared" si="2"/>
        <v>185</v>
      </c>
      <c r="U19" s="95">
        <f t="shared" si="5"/>
        <v>709</v>
      </c>
    </row>
    <row r="20" spans="1:21" ht="24" customHeight="1" x14ac:dyDescent="0.2">
      <c r="A20" s="94" t="s">
        <v>11</v>
      </c>
      <c r="B20" s="39">
        <v>38</v>
      </c>
      <c r="C20" s="39">
        <v>149</v>
      </c>
      <c r="D20" s="39">
        <v>12</v>
      </c>
      <c r="E20" s="39">
        <v>3</v>
      </c>
      <c r="F20" s="6">
        <f t="shared" si="0"/>
        <v>199.5</v>
      </c>
      <c r="G20" s="2">
        <f t="shared" si="3"/>
        <v>199.5</v>
      </c>
      <c r="H20" s="15" t="s">
        <v>12</v>
      </c>
      <c r="I20" s="39">
        <v>22</v>
      </c>
      <c r="J20" s="39">
        <v>110</v>
      </c>
      <c r="K20" s="39">
        <v>12</v>
      </c>
      <c r="L20" s="39">
        <v>2</v>
      </c>
      <c r="M20" s="6">
        <f t="shared" si="1"/>
        <v>150</v>
      </c>
      <c r="N20" s="2">
        <f t="shared" si="4"/>
        <v>676</v>
      </c>
      <c r="O20" s="15" t="s">
        <v>107</v>
      </c>
      <c r="P20" s="39">
        <v>36</v>
      </c>
      <c r="Q20" s="39">
        <v>125</v>
      </c>
      <c r="R20" s="39">
        <v>15</v>
      </c>
      <c r="S20" s="39">
        <v>1</v>
      </c>
      <c r="T20" s="6">
        <f t="shared" si="2"/>
        <v>175.5</v>
      </c>
      <c r="U20" s="95">
        <f t="shared" si="5"/>
        <v>700.5</v>
      </c>
    </row>
    <row r="21" spans="1:21" ht="24" customHeight="1" x14ac:dyDescent="0.2">
      <c r="A21" s="94" t="s">
        <v>14</v>
      </c>
      <c r="B21" s="39">
        <v>47</v>
      </c>
      <c r="C21" s="39">
        <v>160</v>
      </c>
      <c r="D21" s="39">
        <v>14</v>
      </c>
      <c r="E21" s="39">
        <v>2</v>
      </c>
      <c r="F21" s="6">
        <f t="shared" si="0"/>
        <v>216.5</v>
      </c>
      <c r="G21" s="2">
        <f t="shared" si="3"/>
        <v>416</v>
      </c>
      <c r="H21" s="15" t="s">
        <v>15</v>
      </c>
      <c r="I21" s="39">
        <v>25</v>
      </c>
      <c r="J21" s="39">
        <v>108</v>
      </c>
      <c r="K21" s="39">
        <v>10</v>
      </c>
      <c r="L21" s="39">
        <v>1</v>
      </c>
      <c r="M21" s="6">
        <f t="shared" si="1"/>
        <v>143</v>
      </c>
      <c r="N21" s="2">
        <f t="shared" si="4"/>
        <v>649.5</v>
      </c>
      <c r="O21" s="15" t="s">
        <v>108</v>
      </c>
      <c r="P21" s="39">
        <v>32</v>
      </c>
      <c r="Q21" s="39">
        <v>101</v>
      </c>
      <c r="R21" s="39">
        <v>14</v>
      </c>
      <c r="S21" s="39">
        <v>0</v>
      </c>
      <c r="T21" s="6">
        <f t="shared" si="2"/>
        <v>145</v>
      </c>
      <c r="U21" s="95">
        <f t="shared" si="5"/>
        <v>670.5</v>
      </c>
    </row>
    <row r="22" spans="1:21" ht="24" customHeight="1" x14ac:dyDescent="0.2">
      <c r="A22" s="94" t="s">
        <v>17</v>
      </c>
      <c r="B22" s="39">
        <v>34</v>
      </c>
      <c r="C22" s="39">
        <v>134</v>
      </c>
      <c r="D22" s="39">
        <v>17</v>
      </c>
      <c r="E22" s="39">
        <v>1</v>
      </c>
      <c r="F22" s="6">
        <f t="shared" si="0"/>
        <v>187.5</v>
      </c>
      <c r="G22" s="2">
        <f t="shared" si="3"/>
        <v>603.5</v>
      </c>
      <c r="H22" s="15" t="s">
        <v>18</v>
      </c>
      <c r="I22" s="39">
        <v>36</v>
      </c>
      <c r="J22" s="39">
        <v>116</v>
      </c>
      <c r="K22" s="39">
        <v>9</v>
      </c>
      <c r="L22" s="39">
        <v>5</v>
      </c>
      <c r="M22" s="6">
        <f t="shared" si="1"/>
        <v>164.5</v>
      </c>
      <c r="N22" s="2">
        <f t="shared" si="4"/>
        <v>620.5</v>
      </c>
      <c r="O22" s="15" t="s">
        <v>109</v>
      </c>
      <c r="P22" s="39">
        <v>16</v>
      </c>
      <c r="Q22" s="39">
        <v>115</v>
      </c>
      <c r="R22" s="39">
        <v>10</v>
      </c>
      <c r="S22" s="39">
        <v>0</v>
      </c>
      <c r="T22" s="6">
        <f t="shared" si="2"/>
        <v>143</v>
      </c>
      <c r="U22" s="95">
        <f t="shared" si="5"/>
        <v>648.5</v>
      </c>
    </row>
    <row r="23" spans="1:21" ht="24" customHeight="1" x14ac:dyDescent="0.2">
      <c r="A23" s="94" t="s">
        <v>19</v>
      </c>
      <c r="B23" s="39">
        <v>34</v>
      </c>
      <c r="C23" s="39">
        <v>143</v>
      </c>
      <c r="D23" s="39">
        <v>15</v>
      </c>
      <c r="E23" s="39">
        <v>4</v>
      </c>
      <c r="F23" s="6">
        <f t="shared" si="0"/>
        <v>200</v>
      </c>
      <c r="G23" s="2">
        <f t="shared" si="3"/>
        <v>803.5</v>
      </c>
      <c r="H23" s="15" t="s">
        <v>20</v>
      </c>
      <c r="I23" s="39">
        <v>38</v>
      </c>
      <c r="J23" s="39">
        <v>98</v>
      </c>
      <c r="K23" s="39">
        <v>14</v>
      </c>
      <c r="L23" s="39">
        <v>3</v>
      </c>
      <c r="M23" s="6">
        <f t="shared" si="1"/>
        <v>152.5</v>
      </c>
      <c r="N23" s="2">
        <f t="shared" si="4"/>
        <v>610</v>
      </c>
      <c r="O23" s="15" t="s">
        <v>110</v>
      </c>
      <c r="P23" s="39">
        <v>34</v>
      </c>
      <c r="Q23" s="39">
        <v>117</v>
      </c>
      <c r="R23" s="39">
        <v>16</v>
      </c>
      <c r="S23" s="39">
        <v>0</v>
      </c>
      <c r="T23" s="6">
        <f t="shared" si="2"/>
        <v>166</v>
      </c>
      <c r="U23" s="95">
        <f t="shared" si="5"/>
        <v>629.5</v>
      </c>
    </row>
    <row r="24" spans="1:21" ht="24" customHeight="1" x14ac:dyDescent="0.2">
      <c r="A24" s="94" t="s">
        <v>21</v>
      </c>
      <c r="B24" s="39">
        <v>34</v>
      </c>
      <c r="C24" s="39">
        <v>150</v>
      </c>
      <c r="D24" s="39">
        <v>16</v>
      </c>
      <c r="E24" s="39">
        <v>4</v>
      </c>
      <c r="F24" s="6">
        <f t="shared" si="0"/>
        <v>209</v>
      </c>
      <c r="G24" s="2">
        <f t="shared" si="3"/>
        <v>813</v>
      </c>
      <c r="H24" s="15" t="s">
        <v>22</v>
      </c>
      <c r="I24" s="39">
        <v>35</v>
      </c>
      <c r="J24" s="39">
        <v>132</v>
      </c>
      <c r="K24" s="39">
        <v>14</v>
      </c>
      <c r="L24" s="39">
        <v>5</v>
      </c>
      <c r="M24" s="6">
        <f t="shared" si="1"/>
        <v>190</v>
      </c>
      <c r="N24" s="2">
        <f t="shared" si="4"/>
        <v>650</v>
      </c>
      <c r="O24" s="15" t="s">
        <v>116</v>
      </c>
      <c r="P24" s="39">
        <v>31</v>
      </c>
      <c r="Q24" s="39">
        <v>113</v>
      </c>
      <c r="R24" s="39">
        <v>11</v>
      </c>
      <c r="S24" s="39">
        <v>0</v>
      </c>
      <c r="T24" s="6">
        <f t="shared" si="2"/>
        <v>150.5</v>
      </c>
      <c r="U24" s="95">
        <f t="shared" si="5"/>
        <v>604.5</v>
      </c>
    </row>
    <row r="25" spans="1:21" ht="24" customHeight="1" x14ac:dyDescent="0.2">
      <c r="A25" s="94" t="s">
        <v>23</v>
      </c>
      <c r="B25" s="39">
        <v>34</v>
      </c>
      <c r="C25" s="39">
        <v>131</v>
      </c>
      <c r="D25" s="39">
        <v>18</v>
      </c>
      <c r="E25" s="39">
        <v>3</v>
      </c>
      <c r="F25" s="6">
        <f t="shared" si="0"/>
        <v>191.5</v>
      </c>
      <c r="G25" s="2">
        <f t="shared" si="3"/>
        <v>788</v>
      </c>
      <c r="H25" s="15" t="s">
        <v>24</v>
      </c>
      <c r="I25" s="39">
        <v>33</v>
      </c>
      <c r="J25" s="39">
        <v>127</v>
      </c>
      <c r="K25" s="39">
        <v>14</v>
      </c>
      <c r="L25" s="39">
        <v>4</v>
      </c>
      <c r="M25" s="6">
        <f t="shared" si="1"/>
        <v>181.5</v>
      </c>
      <c r="N25" s="2">
        <f t="shared" si="4"/>
        <v>688.5</v>
      </c>
      <c r="O25" s="15" t="s">
        <v>117</v>
      </c>
      <c r="P25" s="39">
        <v>20</v>
      </c>
      <c r="Q25" s="39">
        <v>104</v>
      </c>
      <c r="R25" s="39">
        <v>10</v>
      </c>
      <c r="S25" s="39">
        <v>3</v>
      </c>
      <c r="T25" s="6">
        <f t="shared" si="2"/>
        <v>141.5</v>
      </c>
      <c r="U25" s="95">
        <f t="shared" si="5"/>
        <v>601</v>
      </c>
    </row>
    <row r="26" spans="1:21" ht="24" customHeight="1" x14ac:dyDescent="0.2">
      <c r="A26" s="94" t="s">
        <v>37</v>
      </c>
      <c r="B26" s="39">
        <v>30</v>
      </c>
      <c r="C26" s="39">
        <v>146</v>
      </c>
      <c r="D26" s="39">
        <v>20</v>
      </c>
      <c r="E26" s="39">
        <v>7</v>
      </c>
      <c r="F26" s="6">
        <f t="shared" si="0"/>
        <v>218.5</v>
      </c>
      <c r="G26" s="2">
        <f t="shared" si="3"/>
        <v>819</v>
      </c>
      <c r="H26" s="15" t="s">
        <v>25</v>
      </c>
      <c r="I26" s="39">
        <v>30</v>
      </c>
      <c r="J26" s="39">
        <v>128</v>
      </c>
      <c r="K26" s="39">
        <v>18</v>
      </c>
      <c r="L26" s="39">
        <v>2</v>
      </c>
      <c r="M26" s="6">
        <f t="shared" si="1"/>
        <v>184</v>
      </c>
      <c r="N26" s="2">
        <f t="shared" si="4"/>
        <v>708</v>
      </c>
      <c r="O26" s="15" t="s">
        <v>118</v>
      </c>
      <c r="P26" s="39">
        <v>19</v>
      </c>
      <c r="Q26" s="39">
        <v>94</v>
      </c>
      <c r="R26" s="39">
        <v>10</v>
      </c>
      <c r="S26" s="39">
        <v>1</v>
      </c>
      <c r="T26" s="6">
        <f t="shared" si="2"/>
        <v>126</v>
      </c>
      <c r="U26" s="95">
        <f t="shared" si="5"/>
        <v>584</v>
      </c>
    </row>
    <row r="27" spans="1:21" ht="24" customHeight="1" x14ac:dyDescent="0.2">
      <c r="A27" s="94" t="s">
        <v>38</v>
      </c>
      <c r="B27" s="39">
        <v>30</v>
      </c>
      <c r="C27" s="39">
        <v>124</v>
      </c>
      <c r="D27" s="39">
        <v>19</v>
      </c>
      <c r="E27" s="39">
        <v>7</v>
      </c>
      <c r="F27" s="6">
        <f t="shared" si="0"/>
        <v>194.5</v>
      </c>
      <c r="G27" s="2">
        <f t="shared" si="3"/>
        <v>813.5</v>
      </c>
      <c r="H27" s="15" t="s">
        <v>26</v>
      </c>
      <c r="I27" s="39">
        <v>33</v>
      </c>
      <c r="J27" s="39">
        <v>132</v>
      </c>
      <c r="K27" s="39">
        <v>13</v>
      </c>
      <c r="L27" s="39">
        <v>5</v>
      </c>
      <c r="M27" s="6">
        <f t="shared" si="1"/>
        <v>187</v>
      </c>
      <c r="N27" s="2">
        <f t="shared" si="4"/>
        <v>742.5</v>
      </c>
      <c r="O27" s="15" t="s">
        <v>119</v>
      </c>
      <c r="P27" s="39">
        <v>28</v>
      </c>
      <c r="Q27" s="39">
        <v>116</v>
      </c>
      <c r="R27" s="39">
        <v>17</v>
      </c>
      <c r="S27" s="39">
        <v>2</v>
      </c>
      <c r="T27" s="6">
        <f t="shared" si="2"/>
        <v>169</v>
      </c>
      <c r="U27" s="95">
        <f t="shared" si="5"/>
        <v>587</v>
      </c>
    </row>
    <row r="28" spans="1:21" ht="24" customHeight="1" x14ac:dyDescent="0.2">
      <c r="A28" s="94" t="s">
        <v>39</v>
      </c>
      <c r="B28" s="39">
        <v>47</v>
      </c>
      <c r="C28" s="39">
        <v>111</v>
      </c>
      <c r="D28" s="39">
        <v>15</v>
      </c>
      <c r="E28" s="39">
        <v>2</v>
      </c>
      <c r="F28" s="6">
        <f t="shared" si="0"/>
        <v>169.5</v>
      </c>
      <c r="G28" s="2">
        <f t="shared" si="3"/>
        <v>774</v>
      </c>
      <c r="H28" s="15" t="s">
        <v>105</v>
      </c>
      <c r="I28" s="39"/>
      <c r="J28" s="39"/>
      <c r="K28" s="39"/>
      <c r="L28" s="39"/>
      <c r="M28" s="6">
        <f t="shared" si="1"/>
        <v>0</v>
      </c>
      <c r="N28" s="2">
        <f t="shared" si="4"/>
        <v>552.5</v>
      </c>
      <c r="O28" s="15" t="s">
        <v>120</v>
      </c>
      <c r="P28" s="39">
        <v>29</v>
      </c>
      <c r="Q28" s="39">
        <v>116</v>
      </c>
      <c r="R28" s="39">
        <v>6</v>
      </c>
      <c r="S28" s="39">
        <v>2</v>
      </c>
      <c r="T28" s="6">
        <f t="shared" si="2"/>
        <v>147.5</v>
      </c>
      <c r="U28" s="95">
        <f t="shared" si="5"/>
        <v>584</v>
      </c>
    </row>
    <row r="29" spans="1:21" ht="24" customHeight="1" x14ac:dyDescent="0.2">
      <c r="A29" s="94" t="s">
        <v>40</v>
      </c>
      <c r="B29" s="39">
        <v>34</v>
      </c>
      <c r="C29" s="39">
        <v>130</v>
      </c>
      <c r="D29" s="39">
        <v>15</v>
      </c>
      <c r="E29" s="39">
        <v>3</v>
      </c>
      <c r="F29" s="6">
        <f t="shared" si="0"/>
        <v>184.5</v>
      </c>
      <c r="G29" s="2">
        <f t="shared" si="3"/>
        <v>767</v>
      </c>
      <c r="H29" s="15" t="s">
        <v>106</v>
      </c>
      <c r="I29" s="39"/>
      <c r="J29" s="39"/>
      <c r="K29" s="39"/>
      <c r="L29" s="39"/>
      <c r="M29" s="6">
        <f t="shared" si="1"/>
        <v>0</v>
      </c>
      <c r="N29" s="2">
        <f t="shared" si="4"/>
        <v>371</v>
      </c>
      <c r="O29" s="15" t="s">
        <v>121</v>
      </c>
      <c r="P29" s="39">
        <v>26</v>
      </c>
      <c r="Q29" s="39">
        <v>120</v>
      </c>
      <c r="R29" s="39">
        <v>8</v>
      </c>
      <c r="S29" s="39">
        <v>1</v>
      </c>
      <c r="T29" s="6">
        <f t="shared" si="2"/>
        <v>151.5</v>
      </c>
      <c r="U29" s="95">
        <f t="shared" si="5"/>
        <v>594</v>
      </c>
    </row>
    <row r="30" spans="1:21" ht="24" customHeight="1" x14ac:dyDescent="0.2">
      <c r="A30" s="94" t="s">
        <v>101</v>
      </c>
      <c r="B30" s="39">
        <v>31</v>
      </c>
      <c r="C30" s="39">
        <v>125</v>
      </c>
      <c r="D30" s="39">
        <v>14</v>
      </c>
      <c r="E30" s="39">
        <v>3</v>
      </c>
      <c r="F30" s="6">
        <f t="shared" si="0"/>
        <v>176</v>
      </c>
      <c r="G30" s="2">
        <f t="shared" si="3"/>
        <v>724.5</v>
      </c>
      <c r="H30" s="16" t="s">
        <v>130</v>
      </c>
      <c r="I30" s="39">
        <v>57</v>
      </c>
      <c r="J30" s="39">
        <v>117</v>
      </c>
      <c r="K30" s="39">
        <v>4</v>
      </c>
      <c r="L30" s="39">
        <v>4</v>
      </c>
      <c r="M30" s="6">
        <f t="shared" si="1"/>
        <v>163.5</v>
      </c>
      <c r="N30" s="2">
        <f t="shared" si="4"/>
        <v>350.5</v>
      </c>
      <c r="O30" s="15" t="s">
        <v>122</v>
      </c>
      <c r="P30" s="99">
        <v>20</v>
      </c>
      <c r="Q30" s="99">
        <v>110</v>
      </c>
      <c r="R30" s="99">
        <v>6</v>
      </c>
      <c r="S30" s="99">
        <v>1</v>
      </c>
      <c r="T30" s="6">
        <f t="shared" si="2"/>
        <v>134.5</v>
      </c>
      <c r="U30" s="95">
        <f t="shared" si="5"/>
        <v>602.5</v>
      </c>
    </row>
    <row r="31" spans="1:21" ht="24" customHeight="1" thickBot="1" x14ac:dyDescent="0.25">
      <c r="A31" s="96" t="s">
        <v>102</v>
      </c>
      <c r="B31" s="40">
        <v>32</v>
      </c>
      <c r="C31" s="40">
        <v>151</v>
      </c>
      <c r="D31" s="40">
        <v>16</v>
      </c>
      <c r="E31" s="40">
        <v>2</v>
      </c>
      <c r="F31" s="7">
        <f t="shared" si="0"/>
        <v>204</v>
      </c>
      <c r="G31" s="3">
        <f t="shared" si="3"/>
        <v>734</v>
      </c>
      <c r="H31" s="17" t="s">
        <v>131</v>
      </c>
      <c r="I31" s="40">
        <v>52</v>
      </c>
      <c r="J31" s="40">
        <v>132</v>
      </c>
      <c r="K31" s="40">
        <v>6</v>
      </c>
      <c r="L31" s="40">
        <v>6</v>
      </c>
      <c r="M31" s="7">
        <f t="shared" si="1"/>
        <v>185</v>
      </c>
      <c r="N31" s="3">
        <f t="shared" si="4"/>
        <v>348.5</v>
      </c>
      <c r="O31" s="104" t="s">
        <v>123</v>
      </c>
      <c r="P31" s="40">
        <v>16</v>
      </c>
      <c r="Q31" s="40">
        <v>91</v>
      </c>
      <c r="R31" s="40">
        <v>6</v>
      </c>
      <c r="S31" s="40">
        <v>0</v>
      </c>
      <c r="T31" s="7">
        <f t="shared" si="2"/>
        <v>111</v>
      </c>
      <c r="U31" s="97">
        <f t="shared" si="5"/>
        <v>544.5</v>
      </c>
    </row>
    <row r="32" spans="1:21" ht="15" customHeight="1" x14ac:dyDescent="0.2">
      <c r="A32" s="125" t="s">
        <v>43</v>
      </c>
      <c r="B32" s="126"/>
      <c r="C32" s="122" t="s">
        <v>46</v>
      </c>
      <c r="D32" s="123"/>
      <c r="E32" s="123"/>
      <c r="F32" s="124"/>
      <c r="G32" s="44">
        <f>MAX(G13:G31)</f>
        <v>819</v>
      </c>
      <c r="H32" s="125" t="s">
        <v>44</v>
      </c>
      <c r="I32" s="126"/>
      <c r="J32" s="122" t="s">
        <v>46</v>
      </c>
      <c r="K32" s="123"/>
      <c r="L32" s="123"/>
      <c r="M32" s="124"/>
      <c r="N32" s="44">
        <f>MAX(N10:N31)</f>
        <v>742.5</v>
      </c>
      <c r="O32" s="125" t="s">
        <v>45</v>
      </c>
      <c r="P32" s="126"/>
      <c r="Q32" s="122" t="s">
        <v>46</v>
      </c>
      <c r="R32" s="123"/>
      <c r="S32" s="123"/>
      <c r="T32" s="124"/>
      <c r="U32" s="44">
        <f>MAX(U10:U31)</f>
        <v>715.5</v>
      </c>
    </row>
    <row r="33" spans="1:21" ht="15" customHeight="1" x14ac:dyDescent="0.2">
      <c r="A33" s="127"/>
      <c r="B33" s="128"/>
      <c r="C33" s="43" t="s">
        <v>58</v>
      </c>
      <c r="D33" s="45"/>
      <c r="E33" s="45"/>
      <c r="F33" s="46" t="s">
        <v>142</v>
      </c>
      <c r="G33" s="47"/>
      <c r="H33" s="127"/>
      <c r="I33" s="128"/>
      <c r="J33" s="43" t="s">
        <v>58</v>
      </c>
      <c r="K33" s="45"/>
      <c r="L33" s="45"/>
      <c r="M33" s="46" t="s">
        <v>143</v>
      </c>
      <c r="N33" s="47"/>
      <c r="O33" s="127"/>
      <c r="P33" s="128"/>
      <c r="Q33" s="43" t="s">
        <v>58</v>
      </c>
      <c r="R33" s="45"/>
      <c r="S33" s="45"/>
      <c r="T33" s="46" t="s">
        <v>144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29" t="s">
        <v>47</v>
      </c>
      <c r="B35" s="129"/>
      <c r="C35" s="129"/>
      <c r="D35" s="129"/>
      <c r="E35" s="129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103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104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  <mergeCell ref="U8:U9"/>
    <mergeCell ref="E7:K7"/>
    <mergeCell ref="A8:A9"/>
    <mergeCell ref="B8:E8"/>
    <mergeCell ref="F8:F9"/>
    <mergeCell ref="G8:G9"/>
    <mergeCell ref="H8:H9"/>
    <mergeCell ref="I8:L8"/>
    <mergeCell ref="O32:P33"/>
    <mergeCell ref="Q32:T32"/>
    <mergeCell ref="M8:M9"/>
    <mergeCell ref="N8:N9"/>
    <mergeCell ref="O8:O9"/>
    <mergeCell ref="P8:S8"/>
    <mergeCell ref="T8:T9"/>
    <mergeCell ref="A35:E35"/>
    <mergeCell ref="A32:B33"/>
    <mergeCell ref="C32:F32"/>
    <mergeCell ref="H32:I33"/>
    <mergeCell ref="J32:M32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20" zoomScaleNormal="100" workbookViewId="0">
      <selection activeCell="G24" sqref="G24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5" t="s">
        <v>50</v>
      </c>
      <c r="B4" s="115"/>
      <c r="C4" s="115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09" t="s">
        <v>52</v>
      </c>
      <c r="B5" s="109"/>
      <c r="C5" s="109"/>
      <c r="D5" s="119" t="str">
        <f>'G-1'!D5:H5</f>
        <v>CL 72 - CR 38</v>
      </c>
      <c r="E5" s="119"/>
      <c r="F5" s="119"/>
      <c r="G5" s="119"/>
      <c r="H5" s="119"/>
      <c r="I5" s="109" t="s">
        <v>49</v>
      </c>
      <c r="J5" s="109"/>
      <c r="K5" s="109"/>
      <c r="L5" s="120">
        <f>'G-1'!L5:N5</f>
        <v>0</v>
      </c>
      <c r="M5" s="120"/>
      <c r="N5" s="120"/>
      <c r="O5" s="9"/>
      <c r="P5" s="109" t="s">
        <v>53</v>
      </c>
      <c r="Q5" s="109"/>
      <c r="R5" s="109"/>
      <c r="S5" s="118" t="s">
        <v>113</v>
      </c>
      <c r="T5" s="118"/>
      <c r="U5" s="118"/>
    </row>
    <row r="6" spans="1:21" ht="12.75" customHeight="1" x14ac:dyDescent="0.2">
      <c r="A6" s="109" t="s">
        <v>51</v>
      </c>
      <c r="B6" s="109"/>
      <c r="C6" s="109"/>
      <c r="D6" s="116" t="s">
        <v>145</v>
      </c>
      <c r="E6" s="116"/>
      <c r="F6" s="116"/>
      <c r="G6" s="116"/>
      <c r="H6" s="116"/>
      <c r="I6" s="109" t="s">
        <v>55</v>
      </c>
      <c r="J6" s="109"/>
      <c r="K6" s="109"/>
      <c r="L6" s="121">
        <v>2</v>
      </c>
      <c r="M6" s="121"/>
      <c r="N6" s="121"/>
      <c r="O6" s="36"/>
      <c r="P6" s="109" t="s">
        <v>54</v>
      </c>
      <c r="Q6" s="109"/>
      <c r="R6" s="109"/>
      <c r="S6" s="114">
        <f>'G-1'!S6:U6</f>
        <v>43081</v>
      </c>
      <c r="T6" s="114"/>
      <c r="U6" s="114"/>
    </row>
    <row r="7" spans="1:21" ht="11.25" customHeight="1" x14ac:dyDescent="0.2">
      <c r="A7" s="10"/>
      <c r="B7" s="8"/>
      <c r="C7" s="8"/>
      <c r="D7" s="8"/>
      <c r="E7" s="113"/>
      <c r="F7" s="113"/>
      <c r="G7" s="113"/>
      <c r="H7" s="113"/>
      <c r="I7" s="113"/>
      <c r="J7" s="113"/>
      <c r="K7" s="113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06" t="s">
        <v>34</v>
      </c>
      <c r="B8" s="110" t="s">
        <v>32</v>
      </c>
      <c r="C8" s="111"/>
      <c r="D8" s="111"/>
      <c r="E8" s="112"/>
      <c r="F8" s="106" t="s">
        <v>33</v>
      </c>
      <c r="G8" s="106" t="s">
        <v>35</v>
      </c>
      <c r="H8" s="106" t="s">
        <v>34</v>
      </c>
      <c r="I8" s="110" t="s">
        <v>32</v>
      </c>
      <c r="J8" s="111"/>
      <c r="K8" s="111"/>
      <c r="L8" s="112"/>
      <c r="M8" s="106" t="s">
        <v>33</v>
      </c>
      <c r="N8" s="106" t="s">
        <v>35</v>
      </c>
      <c r="O8" s="106" t="s">
        <v>34</v>
      </c>
      <c r="P8" s="110" t="s">
        <v>32</v>
      </c>
      <c r="Q8" s="111"/>
      <c r="R8" s="111"/>
      <c r="S8" s="112"/>
      <c r="T8" s="106" t="s">
        <v>33</v>
      </c>
      <c r="U8" s="106" t="s">
        <v>35</v>
      </c>
    </row>
    <row r="9" spans="1:21" ht="12" customHeight="1" thickBot="1" x14ac:dyDescent="0.25">
      <c r="A9" s="108"/>
      <c r="B9" s="12" t="s">
        <v>48</v>
      </c>
      <c r="C9" s="12" t="s">
        <v>0</v>
      </c>
      <c r="D9" s="12" t="s">
        <v>2</v>
      </c>
      <c r="E9" s="13" t="s">
        <v>3</v>
      </c>
      <c r="F9" s="108"/>
      <c r="G9" s="108"/>
      <c r="H9" s="108"/>
      <c r="I9" s="14" t="s">
        <v>48</v>
      </c>
      <c r="J9" s="14" t="s">
        <v>0</v>
      </c>
      <c r="K9" s="12" t="s">
        <v>2</v>
      </c>
      <c r="L9" s="13" t="s">
        <v>3</v>
      </c>
      <c r="M9" s="108"/>
      <c r="N9" s="108"/>
      <c r="O9" s="108"/>
      <c r="P9" s="14" t="s">
        <v>48</v>
      </c>
      <c r="Q9" s="14" t="s">
        <v>0</v>
      </c>
      <c r="R9" s="12" t="s">
        <v>2</v>
      </c>
      <c r="S9" s="13" t="s">
        <v>3</v>
      </c>
      <c r="T9" s="108"/>
      <c r="U9" s="107"/>
    </row>
    <row r="10" spans="1:21" ht="24" customHeight="1" x14ac:dyDescent="0.2">
      <c r="A10" s="102" t="s">
        <v>124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99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701</v>
      </c>
      <c r="O10" s="92" t="s">
        <v>129</v>
      </c>
      <c r="P10" s="91">
        <v>49</v>
      </c>
      <c r="Q10" s="91">
        <v>123</v>
      </c>
      <c r="R10" s="91">
        <v>33</v>
      </c>
      <c r="S10" s="91">
        <v>4</v>
      </c>
      <c r="T10" s="103">
        <f t="shared" ref="T10:T31" si="2">P10*0.5+Q10*1+R10*2+S10*2.5</f>
        <v>223.5</v>
      </c>
      <c r="U10" s="93"/>
    </row>
    <row r="11" spans="1:21" ht="24" customHeight="1" x14ac:dyDescent="0.2">
      <c r="A11" s="94" t="s">
        <v>125</v>
      </c>
      <c r="B11" s="99"/>
      <c r="C11" s="99"/>
      <c r="D11" s="99"/>
      <c r="E11" s="99"/>
      <c r="F11" s="6">
        <f t="shared" si="0"/>
        <v>0</v>
      </c>
      <c r="G11" s="100"/>
      <c r="H11" s="15" t="s">
        <v>100</v>
      </c>
      <c r="I11" s="99"/>
      <c r="J11" s="99"/>
      <c r="K11" s="99"/>
      <c r="L11" s="99"/>
      <c r="M11" s="6">
        <f t="shared" si="1"/>
        <v>0</v>
      </c>
      <c r="N11" s="100">
        <f>M11+M10+F31+F30</f>
        <v>469.5</v>
      </c>
      <c r="O11" s="15" t="s">
        <v>128</v>
      </c>
      <c r="P11" s="99">
        <v>42</v>
      </c>
      <c r="Q11" s="39">
        <v>146</v>
      </c>
      <c r="R11" s="39">
        <v>31</v>
      </c>
      <c r="S11" s="99">
        <v>3</v>
      </c>
      <c r="T11" s="6">
        <f t="shared" si="2"/>
        <v>236.5</v>
      </c>
      <c r="U11" s="101"/>
    </row>
    <row r="12" spans="1:21" ht="24" customHeight="1" x14ac:dyDescent="0.2">
      <c r="A12" s="98" t="s">
        <v>126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>
        <v>41</v>
      </c>
      <c r="J12" s="99">
        <v>124</v>
      </c>
      <c r="K12" s="99">
        <v>28</v>
      </c>
      <c r="L12" s="99">
        <v>6</v>
      </c>
      <c r="M12" s="6">
        <f t="shared" si="1"/>
        <v>215.5</v>
      </c>
      <c r="N12" s="100">
        <f>M12+M11+M10+F31</f>
        <v>437.5</v>
      </c>
      <c r="O12" s="16" t="s">
        <v>29</v>
      </c>
      <c r="P12" s="99">
        <v>41</v>
      </c>
      <c r="Q12" s="39">
        <v>146</v>
      </c>
      <c r="R12" s="39">
        <v>36</v>
      </c>
      <c r="S12" s="99">
        <v>5</v>
      </c>
      <c r="T12" s="6">
        <f t="shared" si="2"/>
        <v>251</v>
      </c>
      <c r="U12" s="101"/>
    </row>
    <row r="13" spans="1:21" ht="24" customHeight="1" x14ac:dyDescent="0.2">
      <c r="A13" s="94" t="s">
        <v>127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>
        <v>45</v>
      </c>
      <c r="J13" s="39">
        <v>117</v>
      </c>
      <c r="K13" s="39">
        <v>25</v>
      </c>
      <c r="L13" s="39">
        <v>4</v>
      </c>
      <c r="M13" s="6">
        <f t="shared" si="1"/>
        <v>199.5</v>
      </c>
      <c r="N13" s="2">
        <f>M13+M12+M11+M10</f>
        <v>415</v>
      </c>
      <c r="O13" s="16" t="s">
        <v>30</v>
      </c>
      <c r="P13" s="39">
        <v>30</v>
      </c>
      <c r="Q13" s="39">
        <v>161</v>
      </c>
      <c r="R13" s="39">
        <v>28</v>
      </c>
      <c r="S13" s="39">
        <v>3</v>
      </c>
      <c r="T13" s="6">
        <f t="shared" si="2"/>
        <v>239.5</v>
      </c>
      <c r="U13" s="95">
        <f>T13+T12+T11+T10</f>
        <v>950.5</v>
      </c>
    </row>
    <row r="14" spans="1:21" ht="24" customHeight="1" x14ac:dyDescent="0.2">
      <c r="A14" s="94" t="s">
        <v>114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>
        <v>43</v>
      </c>
      <c r="J14" s="39">
        <v>138</v>
      </c>
      <c r="K14" s="39">
        <v>30</v>
      </c>
      <c r="L14" s="39">
        <v>7</v>
      </c>
      <c r="M14" s="6">
        <f t="shared" si="1"/>
        <v>237</v>
      </c>
      <c r="N14" s="2">
        <f t="shared" ref="N14:N31" si="4">M14+M13+M12+M11</f>
        <v>652</v>
      </c>
      <c r="O14" s="16" t="s">
        <v>8</v>
      </c>
      <c r="P14" s="39">
        <v>54</v>
      </c>
      <c r="Q14" s="39">
        <v>127</v>
      </c>
      <c r="R14" s="39">
        <v>34</v>
      </c>
      <c r="S14" s="39">
        <v>6</v>
      </c>
      <c r="T14" s="6">
        <f t="shared" si="2"/>
        <v>237</v>
      </c>
      <c r="U14" s="95">
        <f t="shared" ref="U14:U31" si="5">T14+T13+T12+T11</f>
        <v>964</v>
      </c>
    </row>
    <row r="15" spans="1:21" ht="24" customHeight="1" x14ac:dyDescent="0.2">
      <c r="A15" s="94" t="s">
        <v>115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>
        <v>37</v>
      </c>
      <c r="J15" s="39">
        <v>155</v>
      </c>
      <c r="K15" s="39">
        <v>31</v>
      </c>
      <c r="L15" s="39">
        <v>4</v>
      </c>
      <c r="M15" s="6">
        <f t="shared" si="1"/>
        <v>245.5</v>
      </c>
      <c r="N15" s="2">
        <f t="shared" si="4"/>
        <v>897.5</v>
      </c>
      <c r="O15" s="15" t="s">
        <v>10</v>
      </c>
      <c r="P15" s="39">
        <v>53</v>
      </c>
      <c r="Q15" s="39">
        <v>148</v>
      </c>
      <c r="R15" s="39">
        <v>32</v>
      </c>
      <c r="S15" s="39">
        <v>2</v>
      </c>
      <c r="T15" s="6">
        <f t="shared" si="2"/>
        <v>243.5</v>
      </c>
      <c r="U15" s="95">
        <f t="shared" si="5"/>
        <v>971</v>
      </c>
    </row>
    <row r="16" spans="1:21" ht="24" customHeight="1" x14ac:dyDescent="0.2">
      <c r="A16" s="94" t="s">
        <v>95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>
        <v>42</v>
      </c>
      <c r="J16" s="39">
        <v>144</v>
      </c>
      <c r="K16" s="39">
        <v>29</v>
      </c>
      <c r="L16" s="39">
        <v>5</v>
      </c>
      <c r="M16" s="6">
        <f t="shared" si="1"/>
        <v>235.5</v>
      </c>
      <c r="N16" s="2">
        <f t="shared" si="4"/>
        <v>917.5</v>
      </c>
      <c r="O16" s="15" t="s">
        <v>13</v>
      </c>
      <c r="P16" s="39">
        <v>43</v>
      </c>
      <c r="Q16" s="39">
        <v>143</v>
      </c>
      <c r="R16" s="39">
        <v>24</v>
      </c>
      <c r="S16" s="39">
        <v>2</v>
      </c>
      <c r="T16" s="6">
        <f t="shared" si="2"/>
        <v>217.5</v>
      </c>
      <c r="U16" s="95">
        <f t="shared" si="5"/>
        <v>937.5</v>
      </c>
    </row>
    <row r="17" spans="1:21" ht="24" customHeight="1" x14ac:dyDescent="0.2">
      <c r="A17" s="94" t="s">
        <v>96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>
        <v>40</v>
      </c>
      <c r="J17" s="39">
        <v>163</v>
      </c>
      <c r="K17" s="39">
        <v>29</v>
      </c>
      <c r="L17" s="39">
        <v>3</v>
      </c>
      <c r="M17" s="6">
        <f t="shared" si="1"/>
        <v>248.5</v>
      </c>
      <c r="N17" s="2">
        <f t="shared" si="4"/>
        <v>966.5</v>
      </c>
      <c r="O17" s="15" t="s">
        <v>16</v>
      </c>
      <c r="P17" s="39">
        <v>40</v>
      </c>
      <c r="Q17" s="39">
        <v>159</v>
      </c>
      <c r="R17" s="39">
        <v>29</v>
      </c>
      <c r="S17" s="39">
        <v>3</v>
      </c>
      <c r="T17" s="6">
        <f t="shared" si="2"/>
        <v>244.5</v>
      </c>
      <c r="U17" s="95">
        <f t="shared" si="5"/>
        <v>942.5</v>
      </c>
    </row>
    <row r="18" spans="1:21" ht="24" customHeight="1" x14ac:dyDescent="0.2">
      <c r="A18" s="94" t="s">
        <v>97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>
        <v>36</v>
      </c>
      <c r="J18" s="39">
        <v>156</v>
      </c>
      <c r="K18" s="39">
        <v>25</v>
      </c>
      <c r="L18" s="39">
        <v>4</v>
      </c>
      <c r="M18" s="6">
        <f t="shared" si="1"/>
        <v>234</v>
      </c>
      <c r="N18" s="2">
        <f t="shared" si="4"/>
        <v>963.5</v>
      </c>
      <c r="O18" s="15" t="s">
        <v>41</v>
      </c>
      <c r="P18" s="39">
        <v>40</v>
      </c>
      <c r="Q18" s="39">
        <v>141</v>
      </c>
      <c r="R18" s="39">
        <v>27</v>
      </c>
      <c r="S18" s="39">
        <v>3</v>
      </c>
      <c r="T18" s="6">
        <f t="shared" si="2"/>
        <v>222.5</v>
      </c>
      <c r="U18" s="95">
        <f t="shared" si="5"/>
        <v>928</v>
      </c>
    </row>
    <row r="19" spans="1:21" ht="24" customHeight="1" x14ac:dyDescent="0.2">
      <c r="A19" s="94" t="s">
        <v>98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>
        <v>30</v>
      </c>
      <c r="J19" s="39">
        <v>149</v>
      </c>
      <c r="K19" s="39">
        <v>28</v>
      </c>
      <c r="L19" s="39">
        <v>4</v>
      </c>
      <c r="M19" s="6">
        <f t="shared" si="1"/>
        <v>230</v>
      </c>
      <c r="N19" s="2">
        <f t="shared" si="4"/>
        <v>948</v>
      </c>
      <c r="O19" s="15" t="s">
        <v>42</v>
      </c>
      <c r="P19" s="39">
        <v>42</v>
      </c>
      <c r="Q19" s="39">
        <v>147</v>
      </c>
      <c r="R19" s="39">
        <v>29</v>
      </c>
      <c r="S19" s="39">
        <v>4</v>
      </c>
      <c r="T19" s="6">
        <f t="shared" si="2"/>
        <v>236</v>
      </c>
      <c r="U19" s="95">
        <f t="shared" si="5"/>
        <v>920.5</v>
      </c>
    </row>
    <row r="20" spans="1:21" ht="24" customHeight="1" x14ac:dyDescent="0.2">
      <c r="A20" s="94" t="s">
        <v>11</v>
      </c>
      <c r="B20" s="39">
        <v>41</v>
      </c>
      <c r="C20" s="39">
        <v>130</v>
      </c>
      <c r="D20" s="39">
        <v>35</v>
      </c>
      <c r="E20" s="39">
        <v>8</v>
      </c>
      <c r="F20" s="6">
        <f t="shared" si="0"/>
        <v>240.5</v>
      </c>
      <c r="G20" s="2">
        <f t="shared" si="3"/>
        <v>240.5</v>
      </c>
      <c r="H20" s="15" t="s">
        <v>12</v>
      </c>
      <c r="I20" s="39">
        <v>28</v>
      </c>
      <c r="J20" s="39">
        <v>142</v>
      </c>
      <c r="K20" s="39">
        <v>22</v>
      </c>
      <c r="L20" s="39">
        <v>3</v>
      </c>
      <c r="M20" s="6">
        <f t="shared" si="1"/>
        <v>207.5</v>
      </c>
      <c r="N20" s="2">
        <f t="shared" si="4"/>
        <v>920</v>
      </c>
      <c r="O20" s="15" t="s">
        <v>107</v>
      </c>
      <c r="P20" s="39">
        <v>25</v>
      </c>
      <c r="Q20" s="39">
        <v>140</v>
      </c>
      <c r="R20" s="39">
        <v>33</v>
      </c>
      <c r="S20" s="39">
        <v>2</v>
      </c>
      <c r="T20" s="6">
        <f t="shared" si="2"/>
        <v>223.5</v>
      </c>
      <c r="U20" s="95">
        <f t="shared" si="5"/>
        <v>926.5</v>
      </c>
    </row>
    <row r="21" spans="1:21" ht="24" customHeight="1" x14ac:dyDescent="0.2">
      <c r="A21" s="94" t="s">
        <v>14</v>
      </c>
      <c r="B21" s="39">
        <v>46</v>
      </c>
      <c r="C21" s="39">
        <v>138</v>
      </c>
      <c r="D21" s="39">
        <v>39</v>
      </c>
      <c r="E21" s="39">
        <v>10</v>
      </c>
      <c r="F21" s="6">
        <f t="shared" si="0"/>
        <v>264</v>
      </c>
      <c r="G21" s="2">
        <f t="shared" si="3"/>
        <v>504.5</v>
      </c>
      <c r="H21" s="15" t="s">
        <v>15</v>
      </c>
      <c r="I21" s="39">
        <v>31</v>
      </c>
      <c r="J21" s="39">
        <v>143</v>
      </c>
      <c r="K21" s="39">
        <v>25</v>
      </c>
      <c r="L21" s="39">
        <v>5</v>
      </c>
      <c r="M21" s="6">
        <f t="shared" si="1"/>
        <v>221</v>
      </c>
      <c r="N21" s="2">
        <f t="shared" si="4"/>
        <v>892.5</v>
      </c>
      <c r="O21" s="15" t="s">
        <v>108</v>
      </c>
      <c r="P21" s="39">
        <v>31</v>
      </c>
      <c r="Q21" s="39">
        <v>130</v>
      </c>
      <c r="R21" s="39">
        <v>30</v>
      </c>
      <c r="S21" s="39">
        <v>4</v>
      </c>
      <c r="T21" s="6">
        <f t="shared" si="2"/>
        <v>215.5</v>
      </c>
      <c r="U21" s="95">
        <f t="shared" si="5"/>
        <v>897.5</v>
      </c>
    </row>
    <row r="22" spans="1:21" ht="24" customHeight="1" x14ac:dyDescent="0.2">
      <c r="A22" s="94" t="s">
        <v>17</v>
      </c>
      <c r="B22" s="39">
        <v>47</v>
      </c>
      <c r="C22" s="39">
        <v>149</v>
      </c>
      <c r="D22" s="39">
        <v>42</v>
      </c>
      <c r="E22" s="39">
        <v>6</v>
      </c>
      <c r="F22" s="6">
        <f t="shared" si="0"/>
        <v>271.5</v>
      </c>
      <c r="G22" s="2">
        <f t="shared" si="3"/>
        <v>776</v>
      </c>
      <c r="H22" s="15" t="s">
        <v>18</v>
      </c>
      <c r="I22" s="39">
        <v>45</v>
      </c>
      <c r="J22" s="39">
        <v>151</v>
      </c>
      <c r="K22" s="39">
        <v>25</v>
      </c>
      <c r="L22" s="39">
        <v>2</v>
      </c>
      <c r="M22" s="6">
        <f t="shared" si="1"/>
        <v>228.5</v>
      </c>
      <c r="N22" s="2">
        <f t="shared" si="4"/>
        <v>887</v>
      </c>
      <c r="O22" s="15" t="s">
        <v>109</v>
      </c>
      <c r="P22" s="39">
        <v>25</v>
      </c>
      <c r="Q22" s="39">
        <v>122</v>
      </c>
      <c r="R22" s="39">
        <v>27</v>
      </c>
      <c r="S22" s="39">
        <v>2</v>
      </c>
      <c r="T22" s="6">
        <f t="shared" si="2"/>
        <v>193.5</v>
      </c>
      <c r="U22" s="95">
        <f t="shared" si="5"/>
        <v>868.5</v>
      </c>
    </row>
    <row r="23" spans="1:21" ht="24" customHeight="1" x14ac:dyDescent="0.2">
      <c r="A23" s="94" t="s">
        <v>19</v>
      </c>
      <c r="B23" s="39">
        <v>33</v>
      </c>
      <c r="C23" s="39">
        <v>145</v>
      </c>
      <c r="D23" s="39">
        <v>40</v>
      </c>
      <c r="E23" s="39">
        <v>4</v>
      </c>
      <c r="F23" s="6">
        <f t="shared" si="0"/>
        <v>251.5</v>
      </c>
      <c r="G23" s="2">
        <f t="shared" si="3"/>
        <v>1027.5</v>
      </c>
      <c r="H23" s="15" t="s">
        <v>20</v>
      </c>
      <c r="I23" s="39">
        <v>42</v>
      </c>
      <c r="J23" s="39">
        <v>169</v>
      </c>
      <c r="K23" s="39">
        <v>28</v>
      </c>
      <c r="L23" s="39">
        <v>5</v>
      </c>
      <c r="M23" s="6">
        <f t="shared" si="1"/>
        <v>258.5</v>
      </c>
      <c r="N23" s="2">
        <f t="shared" si="4"/>
        <v>915.5</v>
      </c>
      <c r="O23" s="15" t="s">
        <v>110</v>
      </c>
      <c r="P23" s="39">
        <v>20</v>
      </c>
      <c r="Q23" s="39">
        <v>138</v>
      </c>
      <c r="R23" s="39">
        <v>29</v>
      </c>
      <c r="S23" s="39">
        <v>1</v>
      </c>
      <c r="T23" s="6">
        <f t="shared" si="2"/>
        <v>208.5</v>
      </c>
      <c r="U23" s="95">
        <f t="shared" si="5"/>
        <v>841</v>
      </c>
    </row>
    <row r="24" spans="1:21" ht="24" customHeight="1" x14ac:dyDescent="0.2">
      <c r="A24" s="94" t="s">
        <v>21</v>
      </c>
      <c r="B24" s="39">
        <v>47</v>
      </c>
      <c r="C24" s="39">
        <v>142</v>
      </c>
      <c r="D24" s="39">
        <v>37</v>
      </c>
      <c r="E24" s="39">
        <v>4</v>
      </c>
      <c r="F24" s="6">
        <f t="shared" si="0"/>
        <v>249.5</v>
      </c>
      <c r="G24" s="2">
        <f t="shared" si="3"/>
        <v>1036.5</v>
      </c>
      <c r="H24" s="15" t="s">
        <v>22</v>
      </c>
      <c r="I24" s="39">
        <v>57</v>
      </c>
      <c r="J24" s="39">
        <v>154</v>
      </c>
      <c r="K24" s="39">
        <v>33</v>
      </c>
      <c r="L24" s="39">
        <v>3</v>
      </c>
      <c r="M24" s="6">
        <f t="shared" si="1"/>
        <v>256</v>
      </c>
      <c r="N24" s="2">
        <f t="shared" si="4"/>
        <v>964</v>
      </c>
      <c r="O24" s="15" t="s">
        <v>116</v>
      </c>
      <c r="P24" s="39">
        <v>34</v>
      </c>
      <c r="Q24" s="39">
        <v>136</v>
      </c>
      <c r="R24" s="39">
        <v>16</v>
      </c>
      <c r="S24" s="39">
        <v>1</v>
      </c>
      <c r="T24" s="6">
        <f t="shared" si="2"/>
        <v>187.5</v>
      </c>
      <c r="U24" s="95">
        <f t="shared" si="5"/>
        <v>805</v>
      </c>
    </row>
    <row r="25" spans="1:21" ht="24" customHeight="1" x14ac:dyDescent="0.2">
      <c r="A25" s="94" t="s">
        <v>23</v>
      </c>
      <c r="B25" s="39">
        <v>45</v>
      </c>
      <c r="C25" s="39">
        <v>138</v>
      </c>
      <c r="D25" s="39">
        <v>36</v>
      </c>
      <c r="E25" s="39">
        <v>2</v>
      </c>
      <c r="F25" s="6">
        <f t="shared" si="0"/>
        <v>237.5</v>
      </c>
      <c r="G25" s="2">
        <f t="shared" si="3"/>
        <v>1010</v>
      </c>
      <c r="H25" s="15" t="s">
        <v>24</v>
      </c>
      <c r="I25" s="39">
        <v>43</v>
      </c>
      <c r="J25" s="39">
        <v>169</v>
      </c>
      <c r="K25" s="39">
        <v>25</v>
      </c>
      <c r="L25" s="39">
        <v>5</v>
      </c>
      <c r="M25" s="6">
        <f t="shared" si="1"/>
        <v>253</v>
      </c>
      <c r="N25" s="2">
        <f t="shared" si="4"/>
        <v>996</v>
      </c>
      <c r="O25" s="15" t="s">
        <v>117</v>
      </c>
      <c r="P25" s="39">
        <v>22</v>
      </c>
      <c r="Q25" s="39">
        <v>129</v>
      </c>
      <c r="R25" s="39">
        <v>16</v>
      </c>
      <c r="S25" s="39">
        <v>3</v>
      </c>
      <c r="T25" s="6">
        <f t="shared" si="2"/>
        <v>179.5</v>
      </c>
      <c r="U25" s="95">
        <f t="shared" si="5"/>
        <v>769</v>
      </c>
    </row>
    <row r="26" spans="1:21" ht="24" customHeight="1" x14ac:dyDescent="0.2">
      <c r="A26" s="94" t="s">
        <v>37</v>
      </c>
      <c r="B26" s="39">
        <v>38</v>
      </c>
      <c r="C26" s="39">
        <v>141</v>
      </c>
      <c r="D26" s="39">
        <v>36</v>
      </c>
      <c r="E26" s="39">
        <v>5</v>
      </c>
      <c r="F26" s="6">
        <f t="shared" si="0"/>
        <v>244.5</v>
      </c>
      <c r="G26" s="2">
        <f t="shared" si="3"/>
        <v>983</v>
      </c>
      <c r="H26" s="15" t="s">
        <v>25</v>
      </c>
      <c r="I26" s="39">
        <v>47</v>
      </c>
      <c r="J26" s="39">
        <v>145</v>
      </c>
      <c r="K26" s="39">
        <v>30</v>
      </c>
      <c r="L26" s="39">
        <v>4</v>
      </c>
      <c r="M26" s="6">
        <f t="shared" si="1"/>
        <v>238.5</v>
      </c>
      <c r="N26" s="2">
        <f t="shared" si="4"/>
        <v>1006</v>
      </c>
      <c r="O26" s="15" t="s">
        <v>118</v>
      </c>
      <c r="P26" s="39">
        <v>16</v>
      </c>
      <c r="Q26" s="39">
        <v>119</v>
      </c>
      <c r="R26" s="39">
        <v>11</v>
      </c>
      <c r="S26" s="39">
        <v>0</v>
      </c>
      <c r="T26" s="6">
        <f t="shared" si="2"/>
        <v>149</v>
      </c>
      <c r="U26" s="95">
        <f t="shared" si="5"/>
        <v>724.5</v>
      </c>
    </row>
    <row r="27" spans="1:21" ht="24" customHeight="1" x14ac:dyDescent="0.2">
      <c r="A27" s="94" t="s">
        <v>38</v>
      </c>
      <c r="B27" s="39">
        <v>34</v>
      </c>
      <c r="C27" s="39">
        <v>134</v>
      </c>
      <c r="D27" s="39">
        <v>29</v>
      </c>
      <c r="E27" s="39">
        <v>1</v>
      </c>
      <c r="F27" s="6">
        <f t="shared" si="0"/>
        <v>211.5</v>
      </c>
      <c r="G27" s="2">
        <f t="shared" si="3"/>
        <v>943</v>
      </c>
      <c r="H27" s="15" t="s">
        <v>26</v>
      </c>
      <c r="I27" s="39">
        <v>48</v>
      </c>
      <c r="J27" s="39">
        <v>137</v>
      </c>
      <c r="K27" s="39">
        <v>29</v>
      </c>
      <c r="L27" s="39">
        <v>3</v>
      </c>
      <c r="M27" s="6">
        <f t="shared" si="1"/>
        <v>226.5</v>
      </c>
      <c r="N27" s="2">
        <f t="shared" si="4"/>
        <v>974</v>
      </c>
      <c r="O27" s="15" t="s">
        <v>119</v>
      </c>
      <c r="P27" s="39">
        <v>19</v>
      </c>
      <c r="Q27" s="39">
        <v>127</v>
      </c>
      <c r="R27" s="39">
        <v>13</v>
      </c>
      <c r="S27" s="39">
        <v>1</v>
      </c>
      <c r="T27" s="6">
        <f t="shared" si="2"/>
        <v>165</v>
      </c>
      <c r="U27" s="95">
        <f t="shared" si="5"/>
        <v>681</v>
      </c>
    </row>
    <row r="28" spans="1:21" ht="24" customHeight="1" x14ac:dyDescent="0.2">
      <c r="A28" s="94" t="s">
        <v>39</v>
      </c>
      <c r="B28" s="39">
        <v>46</v>
      </c>
      <c r="C28" s="39">
        <v>131</v>
      </c>
      <c r="D28" s="39">
        <v>33</v>
      </c>
      <c r="E28" s="39">
        <v>4</v>
      </c>
      <c r="F28" s="6">
        <f t="shared" si="0"/>
        <v>230</v>
      </c>
      <c r="G28" s="2">
        <f t="shared" si="3"/>
        <v>923.5</v>
      </c>
      <c r="H28" s="15" t="s">
        <v>105</v>
      </c>
      <c r="I28" s="39"/>
      <c r="J28" s="39"/>
      <c r="K28" s="39"/>
      <c r="L28" s="39"/>
      <c r="M28" s="6">
        <f t="shared" si="1"/>
        <v>0</v>
      </c>
      <c r="N28" s="2">
        <f t="shared" si="4"/>
        <v>718</v>
      </c>
      <c r="O28" s="15" t="s">
        <v>120</v>
      </c>
      <c r="P28" s="39">
        <v>24</v>
      </c>
      <c r="Q28" s="39">
        <v>110</v>
      </c>
      <c r="R28" s="39">
        <v>13</v>
      </c>
      <c r="S28" s="39">
        <v>0</v>
      </c>
      <c r="T28" s="6">
        <f t="shared" si="2"/>
        <v>148</v>
      </c>
      <c r="U28" s="95">
        <f t="shared" si="5"/>
        <v>641.5</v>
      </c>
    </row>
    <row r="29" spans="1:21" ht="24" customHeight="1" x14ac:dyDescent="0.2">
      <c r="A29" s="94" t="s">
        <v>40</v>
      </c>
      <c r="B29" s="39">
        <v>47</v>
      </c>
      <c r="C29" s="39">
        <v>138</v>
      </c>
      <c r="D29" s="39">
        <v>30</v>
      </c>
      <c r="E29" s="39">
        <v>4</v>
      </c>
      <c r="F29" s="6">
        <f t="shared" si="0"/>
        <v>231.5</v>
      </c>
      <c r="G29" s="2">
        <f t="shared" si="3"/>
        <v>917.5</v>
      </c>
      <c r="H29" s="15" t="s">
        <v>106</v>
      </c>
      <c r="I29" s="39"/>
      <c r="J29" s="39"/>
      <c r="K29" s="39"/>
      <c r="L29" s="39"/>
      <c r="M29" s="6">
        <f t="shared" si="1"/>
        <v>0</v>
      </c>
      <c r="N29" s="2">
        <f t="shared" si="4"/>
        <v>465</v>
      </c>
      <c r="O29" s="15" t="s">
        <v>121</v>
      </c>
      <c r="P29" s="39">
        <v>25</v>
      </c>
      <c r="Q29" s="39">
        <v>128</v>
      </c>
      <c r="R29" s="39">
        <v>7</v>
      </c>
      <c r="S29" s="39">
        <v>2</v>
      </c>
      <c r="T29" s="6">
        <f t="shared" si="2"/>
        <v>159.5</v>
      </c>
      <c r="U29" s="95">
        <f t="shared" si="5"/>
        <v>621.5</v>
      </c>
    </row>
    <row r="30" spans="1:21" ht="24" customHeight="1" x14ac:dyDescent="0.2">
      <c r="A30" s="94" t="s">
        <v>101</v>
      </c>
      <c r="B30" s="39">
        <v>51</v>
      </c>
      <c r="C30" s="39">
        <v>154</v>
      </c>
      <c r="D30" s="39">
        <v>29</v>
      </c>
      <c r="E30" s="39">
        <v>4</v>
      </c>
      <c r="F30" s="6">
        <f t="shared" si="0"/>
        <v>247.5</v>
      </c>
      <c r="G30" s="2">
        <f t="shared" si="3"/>
        <v>920.5</v>
      </c>
      <c r="H30" s="16" t="s">
        <v>130</v>
      </c>
      <c r="I30" s="39">
        <v>37</v>
      </c>
      <c r="J30" s="39">
        <v>125</v>
      </c>
      <c r="K30" s="39">
        <v>30</v>
      </c>
      <c r="L30" s="39">
        <v>2</v>
      </c>
      <c r="M30" s="6">
        <f t="shared" si="1"/>
        <v>208.5</v>
      </c>
      <c r="N30" s="2">
        <f t="shared" si="4"/>
        <v>435</v>
      </c>
      <c r="O30" s="15" t="s">
        <v>122</v>
      </c>
      <c r="P30" s="99">
        <v>18</v>
      </c>
      <c r="Q30" s="99">
        <v>121</v>
      </c>
      <c r="R30" s="99">
        <v>7</v>
      </c>
      <c r="S30" s="99">
        <v>0</v>
      </c>
      <c r="T30" s="6">
        <f t="shared" si="2"/>
        <v>144</v>
      </c>
      <c r="U30" s="95">
        <f t="shared" si="5"/>
        <v>616.5</v>
      </c>
    </row>
    <row r="31" spans="1:21" ht="24" customHeight="1" thickBot="1" x14ac:dyDescent="0.25">
      <c r="A31" s="96" t="s">
        <v>102</v>
      </c>
      <c r="B31" s="40">
        <v>35</v>
      </c>
      <c r="C31" s="40">
        <v>128</v>
      </c>
      <c r="D31" s="40">
        <v>27</v>
      </c>
      <c r="E31" s="40">
        <v>9</v>
      </c>
      <c r="F31" s="7">
        <f t="shared" si="0"/>
        <v>222</v>
      </c>
      <c r="G31" s="3">
        <f t="shared" si="3"/>
        <v>931</v>
      </c>
      <c r="H31" s="17" t="s">
        <v>131</v>
      </c>
      <c r="I31" s="40">
        <v>34</v>
      </c>
      <c r="J31" s="40">
        <v>117</v>
      </c>
      <c r="K31" s="40">
        <v>28</v>
      </c>
      <c r="L31" s="40">
        <v>4</v>
      </c>
      <c r="M31" s="7">
        <f t="shared" si="1"/>
        <v>200</v>
      </c>
      <c r="N31" s="3">
        <f t="shared" si="4"/>
        <v>408.5</v>
      </c>
      <c r="O31" s="104" t="s">
        <v>123</v>
      </c>
      <c r="P31" s="40">
        <v>15</v>
      </c>
      <c r="Q31" s="40">
        <v>110</v>
      </c>
      <c r="R31" s="40">
        <v>4</v>
      </c>
      <c r="S31" s="40">
        <v>0</v>
      </c>
      <c r="T31" s="7">
        <f t="shared" si="2"/>
        <v>125.5</v>
      </c>
      <c r="U31" s="97">
        <f t="shared" si="5"/>
        <v>577</v>
      </c>
    </row>
    <row r="32" spans="1:21" ht="15" customHeight="1" x14ac:dyDescent="0.2">
      <c r="A32" s="125" t="s">
        <v>43</v>
      </c>
      <c r="B32" s="126"/>
      <c r="C32" s="122" t="s">
        <v>46</v>
      </c>
      <c r="D32" s="123"/>
      <c r="E32" s="123"/>
      <c r="F32" s="124"/>
      <c r="G32" s="44">
        <f>MAX(G13:G31)</f>
        <v>1036.5</v>
      </c>
      <c r="H32" s="125" t="s">
        <v>44</v>
      </c>
      <c r="I32" s="126"/>
      <c r="J32" s="122" t="s">
        <v>46</v>
      </c>
      <c r="K32" s="123"/>
      <c r="L32" s="123"/>
      <c r="M32" s="124"/>
      <c r="N32" s="44">
        <f>MAX(N10:N31)</f>
        <v>1006</v>
      </c>
      <c r="O32" s="125" t="s">
        <v>45</v>
      </c>
      <c r="P32" s="126"/>
      <c r="Q32" s="122" t="s">
        <v>46</v>
      </c>
      <c r="R32" s="123"/>
      <c r="S32" s="123"/>
      <c r="T32" s="124"/>
      <c r="U32" s="44">
        <f>MAX(U10:U31)</f>
        <v>971</v>
      </c>
    </row>
    <row r="33" spans="1:21" ht="15" customHeight="1" x14ac:dyDescent="0.2">
      <c r="A33" s="127"/>
      <c r="B33" s="128"/>
      <c r="C33" s="43" t="s">
        <v>58</v>
      </c>
      <c r="D33" s="45"/>
      <c r="E33" s="45"/>
      <c r="F33" s="46" t="s">
        <v>138</v>
      </c>
      <c r="G33" s="47"/>
      <c r="H33" s="127"/>
      <c r="I33" s="128"/>
      <c r="J33" s="43" t="s">
        <v>58</v>
      </c>
      <c r="K33" s="45"/>
      <c r="L33" s="45"/>
      <c r="M33" s="46" t="s">
        <v>139</v>
      </c>
      <c r="N33" s="47"/>
      <c r="O33" s="127"/>
      <c r="P33" s="128"/>
      <c r="Q33" s="43" t="s">
        <v>58</v>
      </c>
      <c r="R33" s="45"/>
      <c r="S33" s="45"/>
      <c r="T33" s="46" t="s">
        <v>146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29" t="s">
        <v>47</v>
      </c>
      <c r="B35" s="129"/>
      <c r="C35" s="129"/>
      <c r="D35" s="129"/>
      <c r="E35" s="129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103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104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  <mergeCell ref="U8:U9"/>
    <mergeCell ref="E7:K7"/>
    <mergeCell ref="A8:A9"/>
    <mergeCell ref="B8:E8"/>
    <mergeCell ref="F8:F9"/>
    <mergeCell ref="G8:G9"/>
    <mergeCell ref="H8:H9"/>
    <mergeCell ref="I8:L8"/>
    <mergeCell ref="O32:P33"/>
    <mergeCell ref="Q32:T32"/>
    <mergeCell ref="M8:M9"/>
    <mergeCell ref="N8:N9"/>
    <mergeCell ref="O8:O9"/>
    <mergeCell ref="P8:S8"/>
    <mergeCell ref="T8:T9"/>
    <mergeCell ref="A35:E35"/>
    <mergeCell ref="A32:B33"/>
    <mergeCell ref="C32:F32"/>
    <mergeCell ref="H32:I33"/>
    <mergeCell ref="J32:M32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19" zoomScaleNormal="100" workbookViewId="0">
      <selection activeCell="X23" sqref="X23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5" t="s">
        <v>50</v>
      </c>
      <c r="B4" s="115"/>
      <c r="C4" s="115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09" t="s">
        <v>52</v>
      </c>
      <c r="B5" s="109"/>
      <c r="C5" s="109"/>
      <c r="D5" s="119" t="str">
        <f>'G-1'!D5:H5</f>
        <v>CL 72 - CR 38</v>
      </c>
      <c r="E5" s="119"/>
      <c r="F5" s="119"/>
      <c r="G5" s="119"/>
      <c r="H5" s="119"/>
      <c r="I5" s="109" t="s">
        <v>49</v>
      </c>
      <c r="J5" s="109"/>
      <c r="K5" s="109"/>
      <c r="L5" s="120">
        <f>'G-1'!L5:N5</f>
        <v>0</v>
      </c>
      <c r="M5" s="120"/>
      <c r="N5" s="120"/>
      <c r="O5" s="9"/>
      <c r="P5" s="109" t="s">
        <v>53</v>
      </c>
      <c r="Q5" s="109"/>
      <c r="R5" s="109"/>
      <c r="S5" s="118" t="s">
        <v>59</v>
      </c>
      <c r="T5" s="118"/>
      <c r="U5" s="118"/>
    </row>
    <row r="6" spans="1:21" ht="12.75" customHeight="1" x14ac:dyDescent="0.2">
      <c r="A6" s="109" t="s">
        <v>51</v>
      </c>
      <c r="B6" s="109"/>
      <c r="C6" s="109"/>
      <c r="D6" s="116"/>
      <c r="E6" s="116"/>
      <c r="F6" s="116"/>
      <c r="G6" s="116"/>
      <c r="H6" s="116"/>
      <c r="I6" s="109" t="s">
        <v>55</v>
      </c>
      <c r="J6" s="109"/>
      <c r="K6" s="109"/>
      <c r="L6" s="121">
        <v>1</v>
      </c>
      <c r="M6" s="121"/>
      <c r="N6" s="121"/>
      <c r="O6" s="36"/>
      <c r="P6" s="109" t="s">
        <v>54</v>
      </c>
      <c r="Q6" s="109"/>
      <c r="R6" s="109"/>
      <c r="S6" s="114">
        <f>'G-1'!S6:U6</f>
        <v>43081</v>
      </c>
      <c r="T6" s="114"/>
      <c r="U6" s="114"/>
    </row>
    <row r="7" spans="1:21" ht="11.25" customHeight="1" x14ac:dyDescent="0.2">
      <c r="A7" s="10"/>
      <c r="B7" s="8"/>
      <c r="C7" s="8"/>
      <c r="D7" s="8"/>
      <c r="E7" s="113"/>
      <c r="F7" s="113"/>
      <c r="G7" s="113"/>
      <c r="H7" s="113"/>
      <c r="I7" s="113"/>
      <c r="J7" s="113"/>
      <c r="K7" s="113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06" t="s">
        <v>34</v>
      </c>
      <c r="B8" s="110" t="s">
        <v>32</v>
      </c>
      <c r="C8" s="111"/>
      <c r="D8" s="111"/>
      <c r="E8" s="112"/>
      <c r="F8" s="106" t="s">
        <v>33</v>
      </c>
      <c r="G8" s="106" t="s">
        <v>35</v>
      </c>
      <c r="H8" s="106" t="s">
        <v>34</v>
      </c>
      <c r="I8" s="110" t="s">
        <v>32</v>
      </c>
      <c r="J8" s="111"/>
      <c r="K8" s="111"/>
      <c r="L8" s="112"/>
      <c r="M8" s="106" t="s">
        <v>33</v>
      </c>
      <c r="N8" s="106" t="s">
        <v>35</v>
      </c>
      <c r="O8" s="106" t="s">
        <v>34</v>
      </c>
      <c r="P8" s="110" t="s">
        <v>32</v>
      </c>
      <c r="Q8" s="111"/>
      <c r="R8" s="111"/>
      <c r="S8" s="112"/>
      <c r="T8" s="106" t="s">
        <v>33</v>
      </c>
      <c r="U8" s="140" t="s">
        <v>35</v>
      </c>
    </row>
    <row r="9" spans="1:21" ht="12" customHeight="1" thickBot="1" x14ac:dyDescent="0.25">
      <c r="A9" s="139"/>
      <c r="B9" s="12" t="s">
        <v>48</v>
      </c>
      <c r="C9" s="12" t="s">
        <v>0</v>
      </c>
      <c r="D9" s="12" t="s">
        <v>2</v>
      </c>
      <c r="E9" s="13" t="s">
        <v>3</v>
      </c>
      <c r="F9" s="139"/>
      <c r="G9" s="139"/>
      <c r="H9" s="139"/>
      <c r="I9" s="14" t="s">
        <v>48</v>
      </c>
      <c r="J9" s="14" t="s">
        <v>0</v>
      </c>
      <c r="K9" s="12" t="s">
        <v>2</v>
      </c>
      <c r="L9" s="13" t="s">
        <v>3</v>
      </c>
      <c r="M9" s="139"/>
      <c r="N9" s="139"/>
      <c r="O9" s="139"/>
      <c r="P9" s="14" t="s">
        <v>48</v>
      </c>
      <c r="Q9" s="14" t="s">
        <v>0</v>
      </c>
      <c r="R9" s="12" t="s">
        <v>2</v>
      </c>
      <c r="S9" s="13" t="s">
        <v>3</v>
      </c>
      <c r="T9" s="139"/>
      <c r="U9" s="141"/>
    </row>
    <row r="10" spans="1:21" ht="24" customHeight="1" x14ac:dyDescent="0.2">
      <c r="A10" s="102" t="s">
        <v>124</v>
      </c>
      <c r="B10" s="91">
        <f>'G-1'!B10+'G-2'!B10+'G-3'!B10+'G-4'!B10</f>
        <v>0</v>
      </c>
      <c r="C10" s="91">
        <f>'G-1'!C10+'G-2'!C10+'G-3'!C10+'G-4'!C10</f>
        <v>0</v>
      </c>
      <c r="D10" s="91">
        <f>'G-1'!D10+'G-2'!D10+'G-3'!D10+'G-4'!D10</f>
        <v>0</v>
      </c>
      <c r="E10" s="91">
        <f>'G-1'!E10+'G-2'!E10+'G-3'!E10+'G-4'!E10</f>
        <v>0</v>
      </c>
      <c r="F10" s="103">
        <f t="shared" ref="F10:F31" si="0">B10*0.5+C10*1+D10*2+E10*2.5</f>
        <v>0</v>
      </c>
      <c r="G10" s="30"/>
      <c r="H10" s="92" t="s">
        <v>99</v>
      </c>
      <c r="I10" s="91">
        <f>'G-1'!I10+'G-2'!I10+'G-3'!I10+'G-4'!I10</f>
        <v>0</v>
      </c>
      <c r="J10" s="91">
        <f>'G-1'!J10+'G-2'!J10+'G-3'!J10+'G-4'!J10</f>
        <v>0</v>
      </c>
      <c r="K10" s="91">
        <f>'G-1'!K10+'G-2'!K10+'G-3'!K10+'G-4'!K10</f>
        <v>0</v>
      </c>
      <c r="L10" s="91">
        <f>'G-1'!L10+'G-2'!L10+'G-3'!L10+'G-4'!L10</f>
        <v>0</v>
      </c>
      <c r="M10" s="103">
        <f t="shared" ref="M10:M31" si="1">I10*0.5+J10*1+K10*2+L10*2.5</f>
        <v>0</v>
      </c>
      <c r="N10" s="30">
        <f>F29+F30+F31+M10</f>
        <v>2311.5</v>
      </c>
      <c r="O10" s="92" t="s">
        <v>129</v>
      </c>
      <c r="P10" s="91">
        <f>'G-1'!P10+'G-2'!P10+'G-3'!P10+'G-4'!P10</f>
        <v>181</v>
      </c>
      <c r="Q10" s="91">
        <f>'G-1'!Q10+'G-2'!Q10+'G-3'!Q10+'G-4'!Q10</f>
        <v>575</v>
      </c>
      <c r="R10" s="91">
        <f>'G-1'!R10+'G-2'!R10+'G-3'!R10+'G-4'!R10</f>
        <v>79</v>
      </c>
      <c r="S10" s="91">
        <f>'G-1'!S10+'G-2'!S10+'G-3'!S10+'G-4'!S10</f>
        <v>4</v>
      </c>
      <c r="T10" s="103">
        <f t="shared" ref="T10:T29" si="2">P10*0.5+Q10*1+R10*2+S10*2.5</f>
        <v>833.5</v>
      </c>
      <c r="U10" s="93"/>
    </row>
    <row r="11" spans="1:21" ht="24" customHeight="1" x14ac:dyDescent="0.2">
      <c r="A11" s="94" t="s">
        <v>125</v>
      </c>
      <c r="B11" s="39">
        <f>'G-1'!B11+'G-2'!B11+'G-3'!B11+'G-4'!B11</f>
        <v>0</v>
      </c>
      <c r="C11" s="39">
        <f>'G-1'!C11+'G-2'!C11+'G-3'!C11+'G-4'!C11</f>
        <v>0</v>
      </c>
      <c r="D11" s="39">
        <f>'G-1'!D11+'G-2'!D11+'G-3'!D11+'G-4'!D11</f>
        <v>0</v>
      </c>
      <c r="E11" s="39">
        <f>'G-1'!E11+'G-2'!E11+'G-3'!E11+'G-4'!E11</f>
        <v>0</v>
      </c>
      <c r="F11" s="6">
        <f t="shared" si="0"/>
        <v>0</v>
      </c>
      <c r="G11" s="100"/>
      <c r="H11" s="15" t="s">
        <v>100</v>
      </c>
      <c r="I11" s="39">
        <f>'G-1'!I11+'G-2'!I11+'G-3'!I11+'G-4'!I11</f>
        <v>0</v>
      </c>
      <c r="J11" s="39">
        <f>'G-1'!J11+'G-2'!J11+'G-3'!J11+'G-4'!J11</f>
        <v>0</v>
      </c>
      <c r="K11" s="39">
        <f>'G-1'!K11+'G-2'!K11+'G-3'!K11+'G-4'!K11</f>
        <v>0</v>
      </c>
      <c r="L11" s="39">
        <f>'G-1'!L11+'G-2'!L11+'G-3'!L11+'G-4'!L11</f>
        <v>0</v>
      </c>
      <c r="M11" s="6">
        <f t="shared" si="1"/>
        <v>0</v>
      </c>
      <c r="N11" s="100">
        <f>M11+M10+F31+F30</f>
        <v>1540</v>
      </c>
      <c r="O11" s="15" t="s">
        <v>128</v>
      </c>
      <c r="P11" s="39">
        <f>'G-1'!P11+'G-2'!P11+'G-3'!P11+'G-4'!P11</f>
        <v>171</v>
      </c>
      <c r="Q11" s="39">
        <f>'G-1'!Q11+'G-2'!Q11+'G-3'!Q11+'G-4'!Q11</f>
        <v>557</v>
      </c>
      <c r="R11" s="39">
        <f>'G-1'!R11+'G-2'!R11+'G-3'!R11+'G-4'!R11</f>
        <v>84</v>
      </c>
      <c r="S11" s="39">
        <f>'G-1'!S11+'G-2'!S11+'G-3'!S11+'G-4'!S11</f>
        <v>7</v>
      </c>
      <c r="T11" s="6">
        <f t="shared" si="2"/>
        <v>828</v>
      </c>
      <c r="U11" s="101"/>
    </row>
    <row r="12" spans="1:21" ht="24" customHeight="1" x14ac:dyDescent="0.2">
      <c r="A12" s="98" t="s">
        <v>126</v>
      </c>
      <c r="B12" s="39">
        <f>'G-1'!B12+'G-2'!B12+'G-3'!B12+'G-4'!B12</f>
        <v>0</v>
      </c>
      <c r="C12" s="39">
        <f>'G-1'!C12+'G-2'!C12+'G-3'!C12+'G-4'!C12</f>
        <v>0</v>
      </c>
      <c r="D12" s="39">
        <f>'G-1'!D12+'G-2'!D12+'G-3'!D12+'G-4'!D12</f>
        <v>0</v>
      </c>
      <c r="E12" s="39">
        <f>'G-1'!E12+'G-2'!E12+'G-3'!E12+'G-4'!E12</f>
        <v>0</v>
      </c>
      <c r="F12" s="6">
        <f t="shared" si="0"/>
        <v>0</v>
      </c>
      <c r="G12" s="100"/>
      <c r="H12" s="16" t="s">
        <v>27</v>
      </c>
      <c r="I12" s="39">
        <f>'G-1'!I12+'G-2'!I12+'G-3'!I12+'G-4'!I12</f>
        <v>157</v>
      </c>
      <c r="J12" s="39">
        <f>'G-1'!J12+'G-2'!J12+'G-3'!J12+'G-4'!J12</f>
        <v>467</v>
      </c>
      <c r="K12" s="39">
        <f>'G-1'!K12+'G-2'!K12+'G-3'!K12+'G-4'!K12</f>
        <v>82</v>
      </c>
      <c r="L12" s="39">
        <f>'G-1'!L12+'G-2'!L12+'G-3'!L12+'G-4'!L12</f>
        <v>13</v>
      </c>
      <c r="M12" s="6">
        <f t="shared" si="1"/>
        <v>742</v>
      </c>
      <c r="N12" s="100">
        <f>M12+M11+M10+F31</f>
        <v>1512</v>
      </c>
      <c r="O12" s="16" t="s">
        <v>29</v>
      </c>
      <c r="P12" s="39">
        <f>'G-1'!P12+'G-2'!P12+'G-3'!P12+'G-4'!P12</f>
        <v>163</v>
      </c>
      <c r="Q12" s="39">
        <f>'G-1'!Q12+'G-2'!Q12+'G-3'!Q12+'G-4'!Q12</f>
        <v>567</v>
      </c>
      <c r="R12" s="39">
        <f>'G-1'!R12+'G-2'!R12+'G-3'!R12+'G-4'!R12</f>
        <v>78</v>
      </c>
      <c r="S12" s="39">
        <f>'G-1'!S12+'G-2'!S12+'G-3'!S12+'G-4'!S12</f>
        <v>9</v>
      </c>
      <c r="T12" s="6">
        <f t="shared" si="2"/>
        <v>827</v>
      </c>
      <c r="U12" s="101"/>
    </row>
    <row r="13" spans="1:21" ht="24" customHeight="1" x14ac:dyDescent="0.2">
      <c r="A13" s="94" t="s">
        <v>127</v>
      </c>
      <c r="B13" s="39">
        <f>'G-1'!B13+'G-2'!B13+'G-3'!B13+'G-4'!B13</f>
        <v>0</v>
      </c>
      <c r="C13" s="39">
        <f>'G-1'!C13+'G-2'!C13+'G-3'!C13+'G-4'!C13</f>
        <v>0</v>
      </c>
      <c r="D13" s="39">
        <f>'G-1'!D13+'G-2'!D13+'G-3'!D13+'G-4'!D13</f>
        <v>0</v>
      </c>
      <c r="E13" s="39">
        <f>'G-1'!E13+'G-2'!E13+'G-3'!E13+'G-4'!E13</f>
        <v>0</v>
      </c>
      <c r="F13" s="6">
        <f t="shared" si="0"/>
        <v>0</v>
      </c>
      <c r="G13" s="2">
        <f>F13+F12+F11+F10</f>
        <v>0</v>
      </c>
      <c r="H13" s="15" t="s">
        <v>28</v>
      </c>
      <c r="I13" s="39">
        <f>'G-1'!I13+'G-2'!I13+'G-3'!I13+'G-4'!I13</f>
        <v>154</v>
      </c>
      <c r="J13" s="39">
        <f>'G-1'!J13+'G-2'!J13+'G-3'!J13+'G-4'!J13</f>
        <v>460</v>
      </c>
      <c r="K13" s="39">
        <f>'G-1'!K13+'G-2'!K13+'G-3'!K13+'G-4'!K13</f>
        <v>79</v>
      </c>
      <c r="L13" s="39">
        <f>'G-1'!L13+'G-2'!L13+'G-3'!L13+'G-4'!L13</f>
        <v>11</v>
      </c>
      <c r="M13" s="6">
        <f t="shared" si="1"/>
        <v>722.5</v>
      </c>
      <c r="N13" s="2">
        <f>M13+M12+M11+M10</f>
        <v>1464.5</v>
      </c>
      <c r="O13" s="16" t="s">
        <v>30</v>
      </c>
      <c r="P13" s="39">
        <f>'G-1'!P13+'G-2'!P13+'G-3'!P13+'G-4'!P13</f>
        <v>149</v>
      </c>
      <c r="Q13" s="39">
        <f>'G-1'!Q13+'G-2'!Q13+'G-3'!Q13+'G-4'!Q13</f>
        <v>529</v>
      </c>
      <c r="R13" s="39">
        <f>'G-1'!R13+'G-2'!R13+'G-3'!R13+'G-4'!R13</f>
        <v>82</v>
      </c>
      <c r="S13" s="39">
        <f>'G-1'!S13+'G-2'!S13+'G-3'!S13+'G-4'!S13</f>
        <v>10</v>
      </c>
      <c r="T13" s="6">
        <f t="shared" si="2"/>
        <v>792.5</v>
      </c>
      <c r="U13" s="95">
        <f>T13+T12+T11+T10</f>
        <v>3281</v>
      </c>
    </row>
    <row r="14" spans="1:21" ht="24" customHeight="1" x14ac:dyDescent="0.2">
      <c r="A14" s="94" t="s">
        <v>114</v>
      </c>
      <c r="B14" s="39">
        <f>'G-1'!B14+'G-2'!B14+'G-3'!B14+'G-4'!B14</f>
        <v>0</v>
      </c>
      <c r="C14" s="39">
        <f>'G-1'!C14+'G-2'!C14+'G-3'!C14+'G-4'!C14</f>
        <v>0</v>
      </c>
      <c r="D14" s="39">
        <f>'G-1'!D14+'G-2'!D14+'G-3'!D14+'G-4'!D14</f>
        <v>0</v>
      </c>
      <c r="E14" s="39">
        <f>'G-1'!E14+'G-2'!E14+'G-3'!E14+'G-4'!E14</f>
        <v>0</v>
      </c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>
        <f>'G-1'!I14+'G-2'!I14+'G-3'!I14+'G-4'!I14</f>
        <v>164</v>
      </c>
      <c r="J14" s="39">
        <f>'G-1'!J14+'G-2'!J14+'G-3'!J14+'G-4'!J14</f>
        <v>444</v>
      </c>
      <c r="K14" s="39">
        <f>'G-1'!K14+'G-2'!K14+'G-3'!K14+'G-4'!K14</f>
        <v>75</v>
      </c>
      <c r="L14" s="39">
        <f>'G-1'!L14+'G-2'!L14+'G-3'!L14+'G-4'!L14</f>
        <v>15</v>
      </c>
      <c r="M14" s="6">
        <f t="shared" si="1"/>
        <v>713.5</v>
      </c>
      <c r="N14" s="2">
        <f t="shared" ref="N14:N31" si="4">M14+M13+M12+M11</f>
        <v>2178</v>
      </c>
      <c r="O14" s="16" t="s">
        <v>8</v>
      </c>
      <c r="P14" s="39">
        <f>'G-1'!P14+'G-2'!P14+'G-3'!P14+'G-4'!P14</f>
        <v>194</v>
      </c>
      <c r="Q14" s="39">
        <f>'G-1'!Q14+'G-2'!Q14+'G-3'!Q14+'G-4'!Q14</f>
        <v>520</v>
      </c>
      <c r="R14" s="39">
        <f>'G-1'!R14+'G-2'!R14+'G-3'!R14+'G-4'!R14</f>
        <v>87</v>
      </c>
      <c r="S14" s="39">
        <f>'G-1'!S14+'G-2'!S14+'G-3'!S14+'G-4'!S14</f>
        <v>15</v>
      </c>
      <c r="T14" s="6">
        <f t="shared" si="2"/>
        <v>828.5</v>
      </c>
      <c r="U14" s="95">
        <f t="shared" ref="U14:U29" si="5">T14+T13+T12+T11</f>
        <v>3276</v>
      </c>
    </row>
    <row r="15" spans="1:21" ht="24" customHeight="1" x14ac:dyDescent="0.2">
      <c r="A15" s="94" t="s">
        <v>115</v>
      </c>
      <c r="B15" s="39">
        <f>'G-1'!B15+'G-2'!B15+'G-3'!B15+'G-4'!B15</f>
        <v>0</v>
      </c>
      <c r="C15" s="39">
        <f>'G-1'!C15+'G-2'!C15+'G-3'!C15+'G-4'!C15</f>
        <v>0</v>
      </c>
      <c r="D15" s="39">
        <f>'G-1'!D15+'G-2'!D15+'G-3'!D15+'G-4'!D15</f>
        <v>0</v>
      </c>
      <c r="E15" s="39">
        <f>'G-1'!E15+'G-2'!E15+'G-3'!E15+'G-4'!E15</f>
        <v>0</v>
      </c>
      <c r="F15" s="6">
        <f t="shared" si="0"/>
        <v>0</v>
      </c>
      <c r="G15" s="2">
        <f t="shared" si="3"/>
        <v>0</v>
      </c>
      <c r="H15" s="15" t="s">
        <v>4</v>
      </c>
      <c r="I15" s="39">
        <f>'G-1'!I15+'G-2'!I15+'G-3'!I15+'G-4'!I15</f>
        <v>146</v>
      </c>
      <c r="J15" s="39">
        <f>'G-1'!J15+'G-2'!J15+'G-3'!J15+'G-4'!J15</f>
        <v>509</v>
      </c>
      <c r="K15" s="39">
        <f>'G-1'!K15+'G-2'!K15+'G-3'!K15+'G-4'!K15</f>
        <v>72</v>
      </c>
      <c r="L15" s="39">
        <f>'G-1'!L15+'G-2'!L15+'G-3'!L15+'G-4'!L15</f>
        <v>18</v>
      </c>
      <c r="M15" s="6">
        <f t="shared" si="1"/>
        <v>771</v>
      </c>
      <c r="N15" s="2">
        <f t="shared" si="4"/>
        <v>2949</v>
      </c>
      <c r="O15" s="15" t="s">
        <v>10</v>
      </c>
      <c r="P15" s="39">
        <f>'G-1'!P15+'G-2'!P15+'G-3'!P15+'G-4'!P15</f>
        <v>204</v>
      </c>
      <c r="Q15" s="39">
        <f>'G-1'!Q15+'G-2'!Q15+'G-3'!Q15+'G-4'!Q15</f>
        <v>522</v>
      </c>
      <c r="R15" s="39">
        <f>'G-1'!R15+'G-2'!R15+'G-3'!R15+'G-4'!R15</f>
        <v>80</v>
      </c>
      <c r="S15" s="39">
        <f>'G-1'!S15+'G-2'!S15+'G-3'!S15+'G-4'!S15</f>
        <v>12</v>
      </c>
      <c r="T15" s="6">
        <f t="shared" si="2"/>
        <v>814</v>
      </c>
      <c r="U15" s="95">
        <f t="shared" si="5"/>
        <v>3262</v>
      </c>
    </row>
    <row r="16" spans="1:21" ht="24" customHeight="1" x14ac:dyDescent="0.2">
      <c r="A16" s="94" t="s">
        <v>95</v>
      </c>
      <c r="B16" s="39">
        <f>'G-1'!B16+'G-2'!B16+'G-3'!B16+'G-4'!B16</f>
        <v>0</v>
      </c>
      <c r="C16" s="39">
        <f>'G-1'!C16+'G-2'!C16+'G-3'!C16+'G-4'!C16</f>
        <v>0</v>
      </c>
      <c r="D16" s="39">
        <f>'G-1'!D16+'G-2'!D16+'G-3'!D16+'G-4'!D16</f>
        <v>0</v>
      </c>
      <c r="E16" s="39">
        <f>'G-1'!E16+'G-2'!E16+'G-3'!E16+'G-4'!E16</f>
        <v>0</v>
      </c>
      <c r="F16" s="6">
        <f t="shared" si="0"/>
        <v>0</v>
      </c>
      <c r="G16" s="2">
        <f t="shared" si="3"/>
        <v>0</v>
      </c>
      <c r="H16" s="15" t="s">
        <v>5</v>
      </c>
      <c r="I16" s="39">
        <f>'G-1'!I16+'G-2'!I16+'G-3'!I16+'G-4'!I16</f>
        <v>155</v>
      </c>
      <c r="J16" s="39">
        <f>'G-1'!J16+'G-2'!J16+'G-3'!J16+'G-4'!J16</f>
        <v>490</v>
      </c>
      <c r="K16" s="39">
        <f>'G-1'!K16+'G-2'!K16+'G-3'!K16+'G-4'!K16</f>
        <v>87</v>
      </c>
      <c r="L16" s="39">
        <f>'G-1'!L16+'G-2'!L16+'G-3'!L16+'G-4'!L16</f>
        <v>14</v>
      </c>
      <c r="M16" s="6">
        <f t="shared" si="1"/>
        <v>776.5</v>
      </c>
      <c r="N16" s="2">
        <f t="shared" si="4"/>
        <v>2983.5</v>
      </c>
      <c r="O16" s="15" t="s">
        <v>13</v>
      </c>
      <c r="P16" s="39">
        <f>'G-1'!P16+'G-2'!P16+'G-3'!P16+'G-4'!P16</f>
        <v>216</v>
      </c>
      <c r="Q16" s="39">
        <f>'G-1'!Q16+'G-2'!Q16+'G-3'!Q16+'G-4'!Q16</f>
        <v>540</v>
      </c>
      <c r="R16" s="39">
        <f>'G-1'!R16+'G-2'!R16+'G-3'!R16+'G-4'!R16</f>
        <v>79</v>
      </c>
      <c r="S16" s="39">
        <f>'G-1'!S16+'G-2'!S16+'G-3'!S16+'G-4'!S16</f>
        <v>3</v>
      </c>
      <c r="T16" s="6">
        <f t="shared" si="2"/>
        <v>813.5</v>
      </c>
      <c r="U16" s="95">
        <f t="shared" si="5"/>
        <v>3248.5</v>
      </c>
    </row>
    <row r="17" spans="1:21" ht="24" customHeight="1" x14ac:dyDescent="0.2">
      <c r="A17" s="94" t="s">
        <v>96</v>
      </c>
      <c r="B17" s="39">
        <f>'G-1'!B17+'G-2'!B17+'G-3'!B17+'G-4'!B17</f>
        <v>0</v>
      </c>
      <c r="C17" s="39">
        <f>'G-1'!C17+'G-2'!C17+'G-3'!C17+'G-4'!C17</f>
        <v>0</v>
      </c>
      <c r="D17" s="39">
        <f>'G-1'!D17+'G-2'!D17+'G-3'!D17+'G-4'!D17</f>
        <v>0</v>
      </c>
      <c r="E17" s="39">
        <f>'G-1'!E17+'G-2'!E17+'G-3'!E17+'G-4'!E17</f>
        <v>0</v>
      </c>
      <c r="F17" s="6">
        <f t="shared" si="0"/>
        <v>0</v>
      </c>
      <c r="G17" s="2">
        <f t="shared" si="3"/>
        <v>0</v>
      </c>
      <c r="H17" s="15" t="s">
        <v>6</v>
      </c>
      <c r="I17" s="39">
        <f>'G-1'!I17+'G-2'!I17+'G-3'!I17+'G-4'!I17</f>
        <v>135</v>
      </c>
      <c r="J17" s="39">
        <f>'G-1'!J17+'G-2'!J17+'G-3'!J17+'G-4'!J17</f>
        <v>513</v>
      </c>
      <c r="K17" s="39">
        <f>'G-1'!K17+'G-2'!K17+'G-3'!K17+'G-4'!K17</f>
        <v>75</v>
      </c>
      <c r="L17" s="39">
        <f>'G-1'!L17+'G-2'!L17+'G-3'!L17+'G-4'!L17</f>
        <v>7</v>
      </c>
      <c r="M17" s="6">
        <f t="shared" si="1"/>
        <v>748</v>
      </c>
      <c r="N17" s="2">
        <f t="shared" si="4"/>
        <v>3009</v>
      </c>
      <c r="O17" s="15" t="s">
        <v>16</v>
      </c>
      <c r="P17" s="39">
        <f>'G-1'!P17+'G-2'!P17+'G-3'!P17+'G-4'!P17</f>
        <v>185</v>
      </c>
      <c r="Q17" s="39">
        <f>'G-1'!Q17+'G-2'!Q17+'G-3'!Q17+'G-4'!Q17</f>
        <v>576</v>
      </c>
      <c r="R17" s="39">
        <f>'G-1'!R17+'G-2'!R17+'G-3'!R17+'G-4'!R17</f>
        <v>79</v>
      </c>
      <c r="S17" s="39">
        <f>'G-1'!S17+'G-2'!S17+'G-3'!S17+'G-4'!S17</f>
        <v>7</v>
      </c>
      <c r="T17" s="6">
        <f t="shared" si="2"/>
        <v>844</v>
      </c>
      <c r="U17" s="95">
        <f t="shared" si="5"/>
        <v>3300</v>
      </c>
    </row>
    <row r="18" spans="1:21" ht="24" customHeight="1" x14ac:dyDescent="0.2">
      <c r="A18" s="94" t="s">
        <v>97</v>
      </c>
      <c r="B18" s="39">
        <f>'G-1'!B18+'G-2'!B18+'G-3'!B18+'G-4'!B18</f>
        <v>0</v>
      </c>
      <c r="C18" s="39">
        <f>'G-1'!C18+'G-2'!C18+'G-3'!C18+'G-4'!C18</f>
        <v>0</v>
      </c>
      <c r="D18" s="39">
        <f>'G-1'!D18+'G-2'!D18+'G-3'!D18+'G-4'!D18</f>
        <v>0</v>
      </c>
      <c r="E18" s="39">
        <f>'G-1'!E18+'G-2'!E18+'G-3'!E18+'G-4'!E18</f>
        <v>0</v>
      </c>
      <c r="F18" s="6">
        <f t="shared" si="0"/>
        <v>0</v>
      </c>
      <c r="G18" s="2">
        <f t="shared" si="3"/>
        <v>0</v>
      </c>
      <c r="H18" s="15" t="s">
        <v>7</v>
      </c>
      <c r="I18" s="39">
        <f>'G-1'!I18+'G-2'!I18+'G-3'!I18+'G-4'!I18</f>
        <v>152</v>
      </c>
      <c r="J18" s="39">
        <f>'G-1'!J18+'G-2'!J18+'G-3'!J18+'G-4'!J18</f>
        <v>518</v>
      </c>
      <c r="K18" s="39">
        <f>'G-1'!K18+'G-2'!K18+'G-3'!K18+'G-4'!K18</f>
        <v>78</v>
      </c>
      <c r="L18" s="39">
        <f>'G-1'!L18+'G-2'!L18+'G-3'!L18+'G-4'!L18</f>
        <v>10</v>
      </c>
      <c r="M18" s="6">
        <f t="shared" si="1"/>
        <v>775</v>
      </c>
      <c r="N18" s="2">
        <f t="shared" si="4"/>
        <v>3070.5</v>
      </c>
      <c r="O18" s="15" t="s">
        <v>41</v>
      </c>
      <c r="P18" s="39">
        <f>'G-1'!P18+'G-2'!P18+'G-3'!P18+'G-4'!P18</f>
        <v>135</v>
      </c>
      <c r="Q18" s="39">
        <f>'G-1'!Q18+'G-2'!Q18+'G-3'!Q18+'G-4'!Q18</f>
        <v>506</v>
      </c>
      <c r="R18" s="39">
        <f>'G-1'!R18+'G-2'!R18+'G-3'!R18+'G-4'!R18</f>
        <v>79</v>
      </c>
      <c r="S18" s="39">
        <f>'G-1'!S18+'G-2'!S18+'G-3'!S18+'G-4'!S18</f>
        <v>9</v>
      </c>
      <c r="T18" s="6">
        <f t="shared" si="2"/>
        <v>754</v>
      </c>
      <c r="U18" s="95">
        <f t="shared" si="5"/>
        <v>3225.5</v>
      </c>
    </row>
    <row r="19" spans="1:21" ht="24" customHeight="1" x14ac:dyDescent="0.2">
      <c r="A19" s="94" t="s">
        <v>98</v>
      </c>
      <c r="B19" s="39">
        <f>'G-1'!B19+'G-2'!B19+'G-3'!B19+'G-4'!B19</f>
        <v>0</v>
      </c>
      <c r="C19" s="39">
        <f>'G-1'!C19+'G-2'!C19+'G-3'!C19+'G-4'!C19</f>
        <v>0</v>
      </c>
      <c r="D19" s="39">
        <f>'G-1'!D19+'G-2'!D19+'G-3'!D19+'G-4'!D19</f>
        <v>0</v>
      </c>
      <c r="E19" s="39">
        <f>'G-1'!E19+'G-2'!E19+'G-3'!E19+'G-4'!E19</f>
        <v>0</v>
      </c>
      <c r="F19" s="6">
        <f t="shared" si="0"/>
        <v>0</v>
      </c>
      <c r="G19" s="2">
        <f t="shared" si="3"/>
        <v>0</v>
      </c>
      <c r="H19" s="15" t="s">
        <v>9</v>
      </c>
      <c r="I19" s="39">
        <f>'G-1'!I19+'G-2'!I19+'G-3'!I19+'G-4'!I19</f>
        <v>120</v>
      </c>
      <c r="J19" s="39">
        <f>'G-1'!J19+'G-2'!J19+'G-3'!J19+'G-4'!J19</f>
        <v>476</v>
      </c>
      <c r="K19" s="39">
        <f>'G-1'!K19+'G-2'!K19+'G-3'!K19+'G-4'!K19</f>
        <v>80</v>
      </c>
      <c r="L19" s="39">
        <f>'G-1'!L19+'G-2'!L19+'G-3'!L19+'G-4'!L19</f>
        <v>6</v>
      </c>
      <c r="M19" s="6">
        <f t="shared" si="1"/>
        <v>711</v>
      </c>
      <c r="N19" s="2">
        <f t="shared" si="4"/>
        <v>3010.5</v>
      </c>
      <c r="O19" s="15" t="s">
        <v>42</v>
      </c>
      <c r="P19" s="39">
        <f>'G-1'!P19+'G-2'!P19+'G-3'!P19+'G-4'!P19</f>
        <v>159</v>
      </c>
      <c r="Q19" s="39">
        <f>'G-1'!Q19+'G-2'!Q19+'G-3'!Q19+'G-4'!Q19</f>
        <v>539</v>
      </c>
      <c r="R19" s="39">
        <f>'G-1'!R19+'G-2'!R19+'G-3'!R19+'G-4'!R19</f>
        <v>93</v>
      </c>
      <c r="S19" s="39">
        <f>'G-1'!S19+'G-2'!S19+'G-3'!S19+'G-4'!S19</f>
        <v>5</v>
      </c>
      <c r="T19" s="6">
        <f t="shared" si="2"/>
        <v>817</v>
      </c>
      <c r="U19" s="95">
        <f t="shared" si="5"/>
        <v>3228.5</v>
      </c>
    </row>
    <row r="20" spans="1:21" ht="24" customHeight="1" x14ac:dyDescent="0.2">
      <c r="A20" s="94" t="s">
        <v>11</v>
      </c>
      <c r="B20" s="39">
        <f>'G-1'!B20+'G-2'!B20+'G-3'!B20+'G-4'!B20</f>
        <v>189</v>
      </c>
      <c r="C20" s="39">
        <f>'G-1'!C20+'G-2'!C20+'G-3'!C20+'G-4'!C20</f>
        <v>518</v>
      </c>
      <c r="D20" s="39">
        <f>'G-1'!D20+'G-2'!D20+'G-3'!D20+'G-4'!D20</f>
        <v>90</v>
      </c>
      <c r="E20" s="39">
        <f>'G-1'!E20+'G-2'!E20+'G-3'!E20+'G-4'!E20</f>
        <v>14</v>
      </c>
      <c r="F20" s="6">
        <f t="shared" si="0"/>
        <v>827.5</v>
      </c>
      <c r="G20" s="2">
        <f t="shared" si="3"/>
        <v>827.5</v>
      </c>
      <c r="H20" s="15" t="s">
        <v>12</v>
      </c>
      <c r="I20" s="39">
        <f>'G-1'!I20+'G-2'!I20+'G-3'!I20+'G-4'!I20</f>
        <v>110</v>
      </c>
      <c r="J20" s="39">
        <f>'G-1'!J20+'G-2'!J20+'G-3'!J20+'G-4'!J20</f>
        <v>454</v>
      </c>
      <c r="K20" s="39">
        <f>'G-1'!K20+'G-2'!K20+'G-3'!K20+'G-4'!K20</f>
        <v>70</v>
      </c>
      <c r="L20" s="39">
        <f>'G-1'!L20+'G-2'!L20+'G-3'!L20+'G-4'!L20</f>
        <v>7</v>
      </c>
      <c r="M20" s="6">
        <f t="shared" si="1"/>
        <v>666.5</v>
      </c>
      <c r="N20" s="2">
        <f t="shared" si="4"/>
        <v>2900.5</v>
      </c>
      <c r="O20" s="15" t="s">
        <v>107</v>
      </c>
      <c r="P20" s="39">
        <f>'G-1'!P20+'G-2'!P20+'G-3'!P20+'G-4'!P20</f>
        <v>133</v>
      </c>
      <c r="Q20" s="39">
        <f>'G-1'!Q20+'G-2'!Q20+'G-3'!Q20+'G-4'!Q20</f>
        <v>532</v>
      </c>
      <c r="R20" s="39">
        <f>'G-1'!R20+'G-2'!R20+'G-3'!R20+'G-4'!R20</f>
        <v>98</v>
      </c>
      <c r="S20" s="39">
        <f>'G-1'!S20+'G-2'!S20+'G-3'!S20+'G-4'!S20</f>
        <v>4</v>
      </c>
      <c r="T20" s="6">
        <f t="shared" si="2"/>
        <v>804.5</v>
      </c>
      <c r="U20" s="95">
        <f t="shared" si="5"/>
        <v>3219.5</v>
      </c>
    </row>
    <row r="21" spans="1:21" ht="24" customHeight="1" x14ac:dyDescent="0.2">
      <c r="A21" s="94" t="s">
        <v>14</v>
      </c>
      <c r="B21" s="39">
        <f>'G-1'!B21+'G-2'!B21+'G-3'!B21+'G-4'!B21</f>
        <v>208</v>
      </c>
      <c r="C21" s="39">
        <f>'G-1'!C21+'G-2'!C21+'G-3'!C21+'G-4'!C21</f>
        <v>529</v>
      </c>
      <c r="D21" s="39">
        <f>'G-1'!D21+'G-2'!D21+'G-3'!D21+'G-4'!D21</f>
        <v>93</v>
      </c>
      <c r="E21" s="39">
        <f>'G-1'!E21+'G-2'!E21+'G-3'!E21+'G-4'!E21</f>
        <v>17</v>
      </c>
      <c r="F21" s="6">
        <f t="shared" si="0"/>
        <v>861.5</v>
      </c>
      <c r="G21" s="2">
        <f t="shared" si="3"/>
        <v>1689</v>
      </c>
      <c r="H21" s="15" t="s">
        <v>15</v>
      </c>
      <c r="I21" s="39">
        <f>'G-1'!I21+'G-2'!I21+'G-3'!I21+'G-4'!I21</f>
        <v>110</v>
      </c>
      <c r="J21" s="39">
        <f>'G-1'!J21+'G-2'!J21+'G-3'!J21+'G-4'!J21</f>
        <v>450</v>
      </c>
      <c r="K21" s="39">
        <f>'G-1'!K21+'G-2'!K21+'G-3'!K21+'G-4'!K21</f>
        <v>65</v>
      </c>
      <c r="L21" s="39">
        <f>'G-1'!L21+'G-2'!L21+'G-3'!L21+'G-4'!L21</f>
        <v>10</v>
      </c>
      <c r="M21" s="6">
        <f t="shared" si="1"/>
        <v>660</v>
      </c>
      <c r="N21" s="2">
        <f t="shared" si="4"/>
        <v>2812.5</v>
      </c>
      <c r="O21" s="15" t="s">
        <v>108</v>
      </c>
      <c r="P21" s="39">
        <f>'G-1'!P21+'G-2'!P21+'G-3'!P21+'G-4'!P21</f>
        <v>145</v>
      </c>
      <c r="Q21" s="39">
        <f>'G-1'!Q21+'G-2'!Q21+'G-3'!Q21+'G-4'!Q21</f>
        <v>518</v>
      </c>
      <c r="R21" s="39">
        <f>'G-1'!R21+'G-2'!R21+'G-3'!R21+'G-4'!R21</f>
        <v>82</v>
      </c>
      <c r="S21" s="39">
        <f>'G-1'!S21+'G-2'!S21+'G-3'!S21+'G-4'!S21</f>
        <v>4</v>
      </c>
      <c r="T21" s="6">
        <f t="shared" si="2"/>
        <v>764.5</v>
      </c>
      <c r="U21" s="95">
        <f t="shared" si="5"/>
        <v>3140</v>
      </c>
    </row>
    <row r="22" spans="1:21" ht="24" customHeight="1" x14ac:dyDescent="0.2">
      <c r="A22" s="94" t="s">
        <v>17</v>
      </c>
      <c r="B22" s="39">
        <f>'G-1'!B22+'G-2'!B22+'G-3'!B22+'G-4'!B22</f>
        <v>207</v>
      </c>
      <c r="C22" s="39">
        <f>'G-1'!C22+'G-2'!C22+'G-3'!C22+'G-4'!C22</f>
        <v>568</v>
      </c>
      <c r="D22" s="39">
        <f>'G-1'!D22+'G-2'!D22+'G-3'!D22+'G-4'!D22</f>
        <v>107</v>
      </c>
      <c r="E22" s="39">
        <f>'G-1'!E22+'G-2'!E22+'G-3'!E22+'G-4'!E22</f>
        <v>12</v>
      </c>
      <c r="F22" s="6">
        <f t="shared" si="0"/>
        <v>915.5</v>
      </c>
      <c r="G22" s="2">
        <f t="shared" si="3"/>
        <v>2604.5</v>
      </c>
      <c r="H22" s="15" t="s">
        <v>18</v>
      </c>
      <c r="I22" s="39">
        <f>'G-1'!I22+'G-2'!I22+'G-3'!I22+'G-4'!I22</f>
        <v>141</v>
      </c>
      <c r="J22" s="39">
        <f>'G-1'!J22+'G-2'!J22+'G-3'!J22+'G-4'!J22</f>
        <v>463</v>
      </c>
      <c r="K22" s="39">
        <f>'G-1'!K22+'G-2'!K22+'G-3'!K22+'G-4'!K22</f>
        <v>64</v>
      </c>
      <c r="L22" s="39">
        <f>'G-1'!L22+'G-2'!L22+'G-3'!L22+'G-4'!L22</f>
        <v>13</v>
      </c>
      <c r="M22" s="6">
        <f t="shared" si="1"/>
        <v>694</v>
      </c>
      <c r="N22" s="2">
        <f t="shared" si="4"/>
        <v>2731.5</v>
      </c>
      <c r="O22" s="15" t="s">
        <v>109</v>
      </c>
      <c r="P22" s="39">
        <f>'G-1'!P22+'G-2'!P22+'G-3'!P22+'G-4'!P22</f>
        <v>120</v>
      </c>
      <c r="Q22" s="39">
        <f>'G-1'!Q22+'G-2'!Q22+'G-3'!Q22+'G-4'!Q22</f>
        <v>531</v>
      </c>
      <c r="R22" s="39">
        <f>'G-1'!R22+'G-2'!R22+'G-3'!R22+'G-4'!R22</f>
        <v>85</v>
      </c>
      <c r="S22" s="39">
        <f>'G-1'!S22+'G-2'!S22+'G-3'!S22+'G-4'!S22</f>
        <v>3</v>
      </c>
      <c r="T22" s="6">
        <f t="shared" si="2"/>
        <v>768.5</v>
      </c>
      <c r="U22" s="95">
        <f t="shared" si="5"/>
        <v>3154.5</v>
      </c>
    </row>
    <row r="23" spans="1:21" ht="24" customHeight="1" x14ac:dyDescent="0.2">
      <c r="A23" s="94" t="s">
        <v>19</v>
      </c>
      <c r="B23" s="39">
        <f>'G-1'!B23+'G-2'!B23+'G-3'!B23+'G-4'!B23</f>
        <v>166</v>
      </c>
      <c r="C23" s="39">
        <f>'G-1'!C23+'G-2'!C23+'G-3'!C23+'G-4'!C23</f>
        <v>579</v>
      </c>
      <c r="D23" s="39">
        <f>'G-1'!D23+'G-2'!D23+'G-3'!D23+'G-4'!D23</f>
        <v>102</v>
      </c>
      <c r="E23" s="39">
        <f>'G-1'!E23+'G-2'!E23+'G-3'!E23+'G-4'!E23</f>
        <v>11</v>
      </c>
      <c r="F23" s="6">
        <f t="shared" si="0"/>
        <v>893.5</v>
      </c>
      <c r="G23" s="2">
        <f t="shared" si="3"/>
        <v>3498</v>
      </c>
      <c r="H23" s="15" t="s">
        <v>20</v>
      </c>
      <c r="I23" s="39">
        <f>'G-1'!I23+'G-2'!I23+'G-3'!I23+'G-4'!I23</f>
        <v>134</v>
      </c>
      <c r="J23" s="39">
        <f>'G-1'!J23+'G-2'!J23+'G-3'!J23+'G-4'!J23</f>
        <v>497</v>
      </c>
      <c r="K23" s="39">
        <f>'G-1'!K23+'G-2'!K23+'G-3'!K23+'G-4'!K23</f>
        <v>74</v>
      </c>
      <c r="L23" s="39">
        <f>'G-1'!L23+'G-2'!L23+'G-3'!L23+'G-4'!L23</f>
        <v>13</v>
      </c>
      <c r="M23" s="6">
        <f t="shared" si="1"/>
        <v>744.5</v>
      </c>
      <c r="N23" s="2">
        <f t="shared" si="4"/>
        <v>2765</v>
      </c>
      <c r="O23" s="15" t="s">
        <v>110</v>
      </c>
      <c r="P23" s="39">
        <f>'G-1'!P23+'G-2'!P23+'G-3'!P23+'G-4'!P23</f>
        <v>127</v>
      </c>
      <c r="Q23" s="39">
        <f>'G-1'!Q23+'G-2'!Q23+'G-3'!Q23+'G-4'!Q23</f>
        <v>553</v>
      </c>
      <c r="R23" s="39">
        <f>'G-1'!R23+'G-2'!R23+'G-3'!R23+'G-4'!R23</f>
        <v>89</v>
      </c>
      <c r="S23" s="39">
        <f>'G-1'!S23+'G-2'!S23+'G-3'!S23+'G-4'!S23</f>
        <v>2</v>
      </c>
      <c r="T23" s="6">
        <f t="shared" si="2"/>
        <v>799.5</v>
      </c>
      <c r="U23" s="95">
        <f t="shared" si="5"/>
        <v>3137</v>
      </c>
    </row>
    <row r="24" spans="1:21" ht="24" customHeight="1" x14ac:dyDescent="0.2">
      <c r="A24" s="94" t="s">
        <v>21</v>
      </c>
      <c r="B24" s="39">
        <f>'G-1'!B24+'G-2'!B24+'G-3'!B24+'G-4'!B24</f>
        <v>208</v>
      </c>
      <c r="C24" s="39">
        <f>'G-1'!C24+'G-2'!C24+'G-3'!C24+'G-4'!C24</f>
        <v>576</v>
      </c>
      <c r="D24" s="39">
        <f>'G-1'!D24+'G-2'!D24+'G-3'!D24+'G-4'!D24</f>
        <v>95</v>
      </c>
      <c r="E24" s="39">
        <f>'G-1'!E24+'G-2'!E24+'G-3'!E24+'G-4'!E24</f>
        <v>16</v>
      </c>
      <c r="F24" s="6">
        <f t="shared" si="0"/>
        <v>910</v>
      </c>
      <c r="G24" s="2">
        <f t="shared" si="3"/>
        <v>3580.5</v>
      </c>
      <c r="H24" s="15" t="s">
        <v>22</v>
      </c>
      <c r="I24" s="39">
        <f>'G-1'!I24+'G-2'!I24+'G-3'!I24+'G-4'!I24</f>
        <v>151</v>
      </c>
      <c r="J24" s="39">
        <f>'G-1'!J24+'G-2'!J24+'G-3'!J24+'G-4'!J24</f>
        <v>533</v>
      </c>
      <c r="K24" s="39">
        <f>'G-1'!K24+'G-2'!K24+'G-3'!K24+'G-4'!K24</f>
        <v>79</v>
      </c>
      <c r="L24" s="39">
        <f>'G-1'!L24+'G-2'!L24+'G-3'!L24+'G-4'!L24</f>
        <v>13</v>
      </c>
      <c r="M24" s="6">
        <f t="shared" si="1"/>
        <v>799</v>
      </c>
      <c r="N24" s="2">
        <f t="shared" si="4"/>
        <v>2897.5</v>
      </c>
      <c r="O24" s="15" t="s">
        <v>116</v>
      </c>
      <c r="P24" s="39">
        <f>'G-1'!P24+'G-2'!P24+'G-3'!P24+'G-4'!P24</f>
        <v>95</v>
      </c>
      <c r="Q24" s="39">
        <f>'G-1'!Q24+'G-2'!Q24+'G-3'!Q24+'G-4'!Q24</f>
        <v>505</v>
      </c>
      <c r="R24" s="39">
        <f>'G-1'!R24+'G-2'!R24+'G-3'!R24+'G-4'!R24</f>
        <v>64</v>
      </c>
      <c r="S24" s="39">
        <f>'G-1'!S24+'G-2'!S24+'G-3'!S24+'G-4'!S24</f>
        <v>1</v>
      </c>
      <c r="T24" s="6">
        <f t="shared" si="2"/>
        <v>683</v>
      </c>
      <c r="U24" s="95">
        <f t="shared" si="5"/>
        <v>3015.5</v>
      </c>
    </row>
    <row r="25" spans="1:21" ht="24" customHeight="1" x14ac:dyDescent="0.2">
      <c r="A25" s="94" t="s">
        <v>23</v>
      </c>
      <c r="B25" s="39">
        <f>'G-1'!B25+'G-2'!B25+'G-3'!B25+'G-4'!B25</f>
        <v>172</v>
      </c>
      <c r="C25" s="39">
        <f>'G-1'!C25+'G-2'!C25+'G-3'!C25+'G-4'!C25</f>
        <v>524</v>
      </c>
      <c r="D25" s="39">
        <f>'G-1'!D25+'G-2'!D25+'G-3'!D25+'G-4'!D25</f>
        <v>98</v>
      </c>
      <c r="E25" s="39">
        <f>'G-1'!E25+'G-2'!E25+'G-3'!E25+'G-4'!E25</f>
        <v>11</v>
      </c>
      <c r="F25" s="6">
        <f t="shared" si="0"/>
        <v>833.5</v>
      </c>
      <c r="G25" s="2">
        <f t="shared" si="3"/>
        <v>3552.5</v>
      </c>
      <c r="H25" s="15" t="s">
        <v>24</v>
      </c>
      <c r="I25" s="39">
        <f>'G-1'!I25+'G-2'!I25+'G-3'!I25+'G-4'!I25</f>
        <v>156</v>
      </c>
      <c r="J25" s="39">
        <f>'G-1'!J25+'G-2'!J25+'G-3'!J25+'G-4'!J25</f>
        <v>546</v>
      </c>
      <c r="K25" s="39">
        <f>'G-1'!K25+'G-2'!K25+'G-3'!K25+'G-4'!K25</f>
        <v>74</v>
      </c>
      <c r="L25" s="39">
        <f>'G-1'!L25+'G-2'!L25+'G-3'!L25+'G-4'!L25</f>
        <v>14</v>
      </c>
      <c r="M25" s="6">
        <f t="shared" si="1"/>
        <v>807</v>
      </c>
      <c r="N25" s="2">
        <f t="shared" si="4"/>
        <v>3044.5</v>
      </c>
      <c r="O25" s="15" t="s">
        <v>117</v>
      </c>
      <c r="P25" s="39">
        <f>'G-1'!P25+'G-2'!P25+'G-3'!P25+'G-4'!P25</f>
        <v>97</v>
      </c>
      <c r="Q25" s="39">
        <f>'G-1'!Q25+'G-2'!Q25+'G-3'!Q25+'G-4'!Q25</f>
        <v>524</v>
      </c>
      <c r="R25" s="39">
        <f>'G-1'!R25+'G-2'!R25+'G-3'!R25+'G-4'!R25</f>
        <v>67</v>
      </c>
      <c r="S25" s="39">
        <f>'G-1'!S25+'G-2'!S25+'G-3'!S25+'G-4'!S25</f>
        <v>7</v>
      </c>
      <c r="T25" s="6">
        <f t="shared" si="2"/>
        <v>724</v>
      </c>
      <c r="U25" s="95">
        <f t="shared" si="5"/>
        <v>2975</v>
      </c>
    </row>
    <row r="26" spans="1:21" ht="24" customHeight="1" x14ac:dyDescent="0.2">
      <c r="A26" s="94" t="s">
        <v>37</v>
      </c>
      <c r="B26" s="39">
        <f>'G-1'!B26+'G-2'!B26+'G-3'!B26+'G-4'!B26</f>
        <v>168</v>
      </c>
      <c r="C26" s="39">
        <f>'G-1'!C26+'G-2'!C26+'G-3'!C26+'G-4'!C26</f>
        <v>560</v>
      </c>
      <c r="D26" s="39">
        <f>'G-1'!D26+'G-2'!D26+'G-3'!D26+'G-4'!D26</f>
        <v>94</v>
      </c>
      <c r="E26" s="39">
        <f>'G-1'!E26+'G-2'!E26+'G-3'!E26+'G-4'!E26</f>
        <v>13</v>
      </c>
      <c r="F26" s="6">
        <f t="shared" si="0"/>
        <v>864.5</v>
      </c>
      <c r="G26" s="2">
        <f t="shared" si="3"/>
        <v>3501.5</v>
      </c>
      <c r="H26" s="15" t="s">
        <v>25</v>
      </c>
      <c r="I26" s="39">
        <f>'G-1'!I26+'G-2'!I26+'G-3'!I26+'G-4'!I26</f>
        <v>173</v>
      </c>
      <c r="J26" s="39">
        <f>'G-1'!J26+'G-2'!J26+'G-3'!J26+'G-4'!J26</f>
        <v>529</v>
      </c>
      <c r="K26" s="39">
        <f>'G-1'!K26+'G-2'!K26+'G-3'!K26+'G-4'!K26</f>
        <v>88</v>
      </c>
      <c r="L26" s="39">
        <f>'G-1'!L26+'G-2'!L26+'G-3'!L26+'G-4'!L26</f>
        <v>7</v>
      </c>
      <c r="M26" s="6">
        <f t="shared" si="1"/>
        <v>809</v>
      </c>
      <c r="N26" s="2">
        <f t="shared" si="4"/>
        <v>3159.5</v>
      </c>
      <c r="O26" s="15" t="s">
        <v>118</v>
      </c>
      <c r="P26" s="39">
        <f>'G-1'!P26+'G-2'!P26+'G-3'!P26+'G-4'!P26</f>
        <v>99</v>
      </c>
      <c r="Q26" s="39">
        <f>'G-1'!Q26+'G-2'!Q26+'G-3'!Q26+'G-4'!Q26</f>
        <v>458</v>
      </c>
      <c r="R26" s="39">
        <f>'G-1'!R26+'G-2'!R26+'G-3'!R26+'G-4'!R26</f>
        <v>47</v>
      </c>
      <c r="S26" s="39">
        <f>'G-1'!S26+'G-2'!S26+'G-3'!S26+'G-4'!S26</f>
        <v>1</v>
      </c>
      <c r="T26" s="6">
        <f t="shared" si="2"/>
        <v>604</v>
      </c>
      <c r="U26" s="95">
        <f t="shared" si="5"/>
        <v>2810.5</v>
      </c>
    </row>
    <row r="27" spans="1:21" ht="24" customHeight="1" x14ac:dyDescent="0.2">
      <c r="A27" s="94" t="s">
        <v>38</v>
      </c>
      <c r="B27" s="39">
        <f>'G-1'!B27+'G-2'!B27+'G-3'!B27+'G-4'!B27</f>
        <v>150</v>
      </c>
      <c r="C27" s="39">
        <f>'G-1'!C27+'G-2'!C27+'G-3'!C27+'G-4'!C27</f>
        <v>509</v>
      </c>
      <c r="D27" s="39">
        <f>'G-1'!D27+'G-2'!D27+'G-3'!D27+'G-4'!D27</f>
        <v>86</v>
      </c>
      <c r="E27" s="39">
        <f>'G-1'!E27+'G-2'!E27+'G-3'!E27+'G-4'!E27</f>
        <v>13</v>
      </c>
      <c r="F27" s="6">
        <f t="shared" si="0"/>
        <v>788.5</v>
      </c>
      <c r="G27" s="2">
        <f t="shared" si="3"/>
        <v>3396.5</v>
      </c>
      <c r="H27" s="15" t="s">
        <v>26</v>
      </c>
      <c r="I27" s="39">
        <f>'G-1'!I27+'G-2'!I27+'G-3'!I27+'G-4'!I27</f>
        <v>163</v>
      </c>
      <c r="J27" s="39">
        <f>'G-1'!J27+'G-2'!J27+'G-3'!J27+'G-4'!J27</f>
        <v>489</v>
      </c>
      <c r="K27" s="39">
        <f>'G-1'!K27+'G-2'!K27+'G-3'!K27+'G-4'!K27</f>
        <v>75</v>
      </c>
      <c r="L27" s="39">
        <f>'G-1'!L27+'G-2'!L27+'G-3'!L27+'G-4'!L27</f>
        <v>11</v>
      </c>
      <c r="M27" s="6">
        <f t="shared" si="1"/>
        <v>748</v>
      </c>
      <c r="N27" s="2">
        <f t="shared" si="4"/>
        <v>3163</v>
      </c>
      <c r="O27" s="15" t="s">
        <v>119</v>
      </c>
      <c r="P27" s="39">
        <f>'G-1'!P27+'G-2'!P27+'G-3'!P27+'G-4'!P27</f>
        <v>119</v>
      </c>
      <c r="Q27" s="39">
        <f>'G-1'!Q27+'G-2'!Q27+'G-3'!Q27+'G-4'!Q27</f>
        <v>496</v>
      </c>
      <c r="R27" s="39">
        <f>'G-1'!R27+'G-2'!R27+'G-3'!R27+'G-4'!R27</f>
        <v>55</v>
      </c>
      <c r="S27" s="39">
        <f>'G-1'!S27+'G-2'!S27+'G-3'!S27+'G-4'!S27</f>
        <v>3</v>
      </c>
      <c r="T27" s="6">
        <f t="shared" si="2"/>
        <v>673</v>
      </c>
      <c r="U27" s="95">
        <f t="shared" si="5"/>
        <v>2684</v>
      </c>
    </row>
    <row r="28" spans="1:21" ht="24" customHeight="1" x14ac:dyDescent="0.2">
      <c r="A28" s="94" t="s">
        <v>39</v>
      </c>
      <c r="B28" s="39">
        <f>'G-1'!B28+'G-2'!B28+'G-3'!B28+'G-4'!B28</f>
        <v>174</v>
      </c>
      <c r="C28" s="39">
        <f>'G-1'!C28+'G-2'!C28+'G-3'!C28+'G-4'!C28</f>
        <v>483</v>
      </c>
      <c r="D28" s="39">
        <f>'G-1'!D28+'G-2'!D28+'G-3'!D28+'G-4'!D28</f>
        <v>93</v>
      </c>
      <c r="E28" s="39">
        <f>'G-1'!E28+'G-2'!E28+'G-3'!E28+'G-4'!E28</f>
        <v>8</v>
      </c>
      <c r="F28" s="6">
        <f t="shared" si="0"/>
        <v>776</v>
      </c>
      <c r="G28" s="2">
        <f t="shared" si="3"/>
        <v>3262.5</v>
      </c>
      <c r="H28" s="15" t="s">
        <v>105</v>
      </c>
      <c r="I28" s="39">
        <f>'G-1'!I28+'G-2'!I28+'G-3'!I28+'G-4'!I28</f>
        <v>0</v>
      </c>
      <c r="J28" s="39">
        <f>'G-1'!J28+'G-2'!J28+'G-3'!J28+'G-4'!J28</f>
        <v>0</v>
      </c>
      <c r="K28" s="39">
        <f>'G-1'!K28+'G-2'!K28+'G-3'!K28+'G-4'!K28</f>
        <v>0</v>
      </c>
      <c r="L28" s="39">
        <f>'G-1'!L28+'G-2'!L28+'G-3'!L28+'G-4'!L28</f>
        <v>0</v>
      </c>
      <c r="M28" s="6">
        <f t="shared" si="1"/>
        <v>0</v>
      </c>
      <c r="N28" s="2">
        <f t="shared" si="4"/>
        <v>2364</v>
      </c>
      <c r="O28" s="15" t="s">
        <v>120</v>
      </c>
      <c r="P28" s="39">
        <f>'G-1'!P28+'G-2'!P28+'G-3'!P28+'G-4'!P28</f>
        <v>117</v>
      </c>
      <c r="Q28" s="39">
        <f>'G-1'!Q28+'G-2'!Q28+'G-3'!Q28+'G-4'!Q28</f>
        <v>456</v>
      </c>
      <c r="R28" s="39">
        <f>'G-1'!R28+'G-2'!R28+'G-3'!R28+'G-4'!R28</f>
        <v>51</v>
      </c>
      <c r="S28" s="39">
        <f>'G-1'!S28+'G-2'!S28+'G-3'!S28+'G-4'!S28</f>
        <v>2</v>
      </c>
      <c r="T28" s="6">
        <f t="shared" si="2"/>
        <v>621.5</v>
      </c>
      <c r="U28" s="95">
        <f t="shared" si="5"/>
        <v>2622.5</v>
      </c>
    </row>
    <row r="29" spans="1:21" ht="24" customHeight="1" x14ac:dyDescent="0.2">
      <c r="A29" s="94" t="s">
        <v>40</v>
      </c>
      <c r="B29" s="39">
        <f>'G-1'!B29+'G-2'!B29+'G-3'!B29+'G-4'!B29</f>
        <v>177</v>
      </c>
      <c r="C29" s="39">
        <f>'G-1'!C29+'G-2'!C29+'G-3'!C29+'G-4'!C29</f>
        <v>510</v>
      </c>
      <c r="D29" s="39">
        <f>'G-1'!D29+'G-2'!D29+'G-3'!D29+'G-4'!D29</f>
        <v>74</v>
      </c>
      <c r="E29" s="39">
        <f>'G-1'!E29+'G-2'!E29+'G-3'!E29+'G-4'!E29</f>
        <v>10</v>
      </c>
      <c r="F29" s="6">
        <f t="shared" si="0"/>
        <v>771.5</v>
      </c>
      <c r="G29" s="2">
        <f t="shared" si="3"/>
        <v>3200.5</v>
      </c>
      <c r="H29" s="15" t="s">
        <v>106</v>
      </c>
      <c r="I29" s="39">
        <f>'G-1'!I29+'G-2'!I29+'G-3'!I29+'G-4'!I29</f>
        <v>0</v>
      </c>
      <c r="J29" s="39">
        <f>'G-1'!J29+'G-2'!J29+'G-3'!J29+'G-4'!J29</f>
        <v>0</v>
      </c>
      <c r="K29" s="39">
        <f>'G-1'!K29+'G-2'!K29+'G-3'!K29+'G-4'!K29</f>
        <v>0</v>
      </c>
      <c r="L29" s="39">
        <f>'G-1'!L29+'G-2'!L29+'G-3'!L29+'G-4'!L29</f>
        <v>0</v>
      </c>
      <c r="M29" s="6">
        <f t="shared" si="1"/>
        <v>0</v>
      </c>
      <c r="N29" s="2">
        <f t="shared" si="4"/>
        <v>1557</v>
      </c>
      <c r="O29" s="15" t="s">
        <v>121</v>
      </c>
      <c r="P29" s="39">
        <f>'G-1'!P29+'G-2'!P29+'G-3'!P29+'G-4'!P29</f>
        <v>99</v>
      </c>
      <c r="Q29" s="39">
        <f>'G-1'!Q29+'G-2'!Q29+'G-3'!Q29+'G-4'!Q29</f>
        <v>470</v>
      </c>
      <c r="R29" s="39">
        <f>'G-1'!R29+'G-2'!R29+'G-3'!R29+'G-4'!R29</f>
        <v>41</v>
      </c>
      <c r="S29" s="39">
        <f>'G-1'!S29+'G-2'!S29+'G-3'!S29+'G-4'!S29</f>
        <v>4</v>
      </c>
      <c r="T29" s="6">
        <f t="shared" si="2"/>
        <v>611.5</v>
      </c>
      <c r="U29" s="95">
        <f t="shared" si="5"/>
        <v>2510</v>
      </c>
    </row>
    <row r="30" spans="1:21" ht="24" customHeight="1" x14ac:dyDescent="0.2">
      <c r="A30" s="94" t="s">
        <v>101</v>
      </c>
      <c r="B30" s="39">
        <f>'G-1'!B30+'G-2'!B30+'G-3'!B30+'G-4'!B30</f>
        <v>175</v>
      </c>
      <c r="C30" s="39">
        <f>'G-1'!C30+'G-2'!C30+'G-3'!C30+'G-4'!C30</f>
        <v>503</v>
      </c>
      <c r="D30" s="39">
        <f>'G-1'!D30+'G-2'!D30+'G-3'!D30+'G-4'!D30</f>
        <v>76</v>
      </c>
      <c r="E30" s="39">
        <f>'G-1'!E30+'G-2'!E30+'G-3'!E30+'G-4'!E30</f>
        <v>11</v>
      </c>
      <c r="F30" s="6">
        <f t="shared" si="0"/>
        <v>770</v>
      </c>
      <c r="G30" s="2">
        <f t="shared" si="3"/>
        <v>3106</v>
      </c>
      <c r="H30" s="16" t="s">
        <v>130</v>
      </c>
      <c r="I30" s="39">
        <f>'G-1'!I30+'G-2'!I30+'G-3'!I30+'G-4'!I30</f>
        <v>175</v>
      </c>
      <c r="J30" s="39">
        <f>'G-1'!J30+'G-2'!J30+'G-3'!J30+'G-4'!J30</f>
        <v>502</v>
      </c>
      <c r="K30" s="39">
        <f>'G-1'!K30+'G-2'!K30+'G-3'!K30+'G-4'!K30</f>
        <v>70</v>
      </c>
      <c r="L30" s="39">
        <f>'G-1'!L30+'G-2'!L30+'G-3'!L30+'G-4'!L30</f>
        <v>9</v>
      </c>
      <c r="M30" s="6">
        <f t="shared" si="1"/>
        <v>752</v>
      </c>
      <c r="N30" s="2">
        <f t="shared" si="4"/>
        <v>1500</v>
      </c>
      <c r="O30" s="15" t="s">
        <v>122</v>
      </c>
      <c r="P30" s="99">
        <f>'G-1'!P30+'G-2'!P30+'G-3'!P30+'G-4'!P30</f>
        <v>79</v>
      </c>
      <c r="Q30" s="99">
        <f>'G-1'!Q30+'G-2'!Q30+'G-3'!Q30+'G-4'!Q30</f>
        <v>407</v>
      </c>
      <c r="R30" s="99">
        <f>'G-1'!R30+'G-2'!R30+'G-3'!R30+'G-4'!R30</f>
        <v>31</v>
      </c>
      <c r="S30" s="99">
        <f>'G-1'!S30+'G-2'!S30+'G-3'!S30+'G-4'!S30</f>
        <v>1</v>
      </c>
      <c r="T30" s="6">
        <f t="shared" ref="T30:T31" si="6">P30*0.5+Q30*1+R30*2+S30*2.5</f>
        <v>511</v>
      </c>
      <c r="U30" s="95">
        <f t="shared" ref="U30:U31" si="7">T30+T29+T28+T27</f>
        <v>2417</v>
      </c>
    </row>
    <row r="31" spans="1:21" ht="24" customHeight="1" thickBot="1" x14ac:dyDescent="0.25">
      <c r="A31" s="96" t="s">
        <v>102</v>
      </c>
      <c r="B31" s="40">
        <f>'G-1'!B31+'G-2'!B31+'G-3'!B31+'G-4'!B31</f>
        <v>134</v>
      </c>
      <c r="C31" s="40">
        <f>'G-1'!C31+'G-2'!C31+'G-3'!C31+'G-4'!C31</f>
        <v>518</v>
      </c>
      <c r="D31" s="40">
        <f>'G-1'!D31+'G-2'!D31+'G-3'!D31+'G-4'!D31</f>
        <v>75</v>
      </c>
      <c r="E31" s="40">
        <f>'G-1'!E31+'G-2'!E31+'G-3'!E31+'G-4'!E31</f>
        <v>14</v>
      </c>
      <c r="F31" s="7">
        <f t="shared" si="0"/>
        <v>770</v>
      </c>
      <c r="G31" s="3">
        <f t="shared" si="3"/>
        <v>3087.5</v>
      </c>
      <c r="H31" s="17" t="s">
        <v>131</v>
      </c>
      <c r="I31" s="40">
        <f>'G-1'!I31+'G-2'!I31+'G-3'!I31+'G-4'!I31</f>
        <v>161</v>
      </c>
      <c r="J31" s="40">
        <f>'G-1'!J31+'G-2'!J31+'G-3'!J31+'G-4'!J31</f>
        <v>535</v>
      </c>
      <c r="K31" s="40">
        <f>'G-1'!K31+'G-2'!K31+'G-3'!K31+'G-4'!K31</f>
        <v>77</v>
      </c>
      <c r="L31" s="40">
        <f>'G-1'!L31+'G-2'!L31+'G-3'!L31+'G-4'!L31</f>
        <v>14</v>
      </c>
      <c r="M31" s="7">
        <f t="shared" si="1"/>
        <v>804.5</v>
      </c>
      <c r="N31" s="3">
        <f t="shared" si="4"/>
        <v>1556.5</v>
      </c>
      <c r="O31" s="104" t="s">
        <v>123</v>
      </c>
      <c r="P31" s="105">
        <f>'G-1'!P31+'G-2'!P31+'G-3'!P31+'G-4'!P31</f>
        <v>57</v>
      </c>
      <c r="Q31" s="105">
        <f>'G-1'!Q31+'G-2'!Q31+'G-3'!Q31+'G-4'!Q31</f>
        <v>348</v>
      </c>
      <c r="R31" s="105">
        <f>'G-1'!R31+'G-2'!R31+'G-3'!R31+'G-4'!R31</f>
        <v>21</v>
      </c>
      <c r="S31" s="105">
        <f>'G-1'!S31+'G-2'!S31+'G-3'!S31+'G-4'!S31</f>
        <v>0</v>
      </c>
      <c r="T31" s="7">
        <f t="shared" si="6"/>
        <v>418.5</v>
      </c>
      <c r="U31" s="97">
        <f t="shared" si="7"/>
        <v>2162.5</v>
      </c>
    </row>
    <row r="32" spans="1:21" ht="15" customHeight="1" x14ac:dyDescent="0.2">
      <c r="A32" s="130" t="s">
        <v>43</v>
      </c>
      <c r="B32" s="131"/>
      <c r="C32" s="132" t="s">
        <v>46</v>
      </c>
      <c r="D32" s="133"/>
      <c r="E32" s="133"/>
      <c r="F32" s="134"/>
      <c r="G32" s="44">
        <f>MAX(G13:G31)</f>
        <v>3580.5</v>
      </c>
      <c r="H32" s="130" t="s">
        <v>44</v>
      </c>
      <c r="I32" s="131"/>
      <c r="J32" s="132" t="s">
        <v>46</v>
      </c>
      <c r="K32" s="133"/>
      <c r="L32" s="133"/>
      <c r="M32" s="134"/>
      <c r="N32" s="44">
        <f>MAX(N10:N31)</f>
        <v>3163</v>
      </c>
      <c r="O32" s="135" t="s">
        <v>45</v>
      </c>
      <c r="P32" s="136"/>
      <c r="Q32" s="137" t="s">
        <v>46</v>
      </c>
      <c r="R32" s="138"/>
      <c r="S32" s="138"/>
      <c r="T32" s="124"/>
      <c r="U32" s="44">
        <f>MAX(U10:U31)</f>
        <v>3300</v>
      </c>
    </row>
    <row r="33" spans="1:21" ht="15" customHeight="1" x14ac:dyDescent="0.2">
      <c r="A33" s="127"/>
      <c r="B33" s="128"/>
      <c r="C33" s="43" t="s">
        <v>58</v>
      </c>
      <c r="D33" s="45"/>
      <c r="E33" s="45"/>
      <c r="F33" s="46" t="s">
        <v>138</v>
      </c>
      <c r="G33" s="47"/>
      <c r="H33" s="127"/>
      <c r="I33" s="128"/>
      <c r="J33" s="43" t="s">
        <v>58</v>
      </c>
      <c r="K33" s="45"/>
      <c r="L33" s="45"/>
      <c r="M33" s="46" t="s">
        <v>143</v>
      </c>
      <c r="N33" s="47"/>
      <c r="O33" s="127"/>
      <c r="P33" s="128"/>
      <c r="Q33" s="43" t="s">
        <v>58</v>
      </c>
      <c r="R33" s="45"/>
      <c r="S33" s="45"/>
      <c r="T33" s="46" t="s">
        <v>144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29" t="s">
        <v>47</v>
      </c>
      <c r="B35" s="129"/>
      <c r="C35" s="129"/>
      <c r="D35" s="129"/>
      <c r="E35" s="129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103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104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  <mergeCell ref="U8:U9"/>
    <mergeCell ref="E7:K7"/>
    <mergeCell ref="A8:A9"/>
    <mergeCell ref="B8:E8"/>
    <mergeCell ref="F8:F9"/>
    <mergeCell ref="G8:G9"/>
    <mergeCell ref="H8:H9"/>
    <mergeCell ref="I8:L8"/>
    <mergeCell ref="O32:P33"/>
    <mergeCell ref="Q32:T32"/>
    <mergeCell ref="M8:M9"/>
    <mergeCell ref="N8:N9"/>
    <mergeCell ref="O8:O9"/>
    <mergeCell ref="P8:S8"/>
    <mergeCell ref="T8:T9"/>
    <mergeCell ref="A35:E35"/>
    <mergeCell ref="A32:B33"/>
    <mergeCell ref="C32:F32"/>
    <mergeCell ref="H32:I33"/>
    <mergeCell ref="J32:M32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0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50" t="s">
        <v>31</v>
      </c>
      <c r="B1" s="50"/>
      <c r="C1" s="50"/>
      <c r="D1" s="50"/>
      <c r="E1" s="50"/>
      <c r="F1" s="51"/>
      <c r="G1" s="51"/>
      <c r="H1" s="51"/>
      <c r="I1" s="51"/>
      <c r="J1" s="51"/>
    </row>
    <row r="2" spans="1:10" ht="18.75" x14ac:dyDescent="0.2">
      <c r="A2" s="159" t="s">
        <v>60</v>
      </c>
      <c r="B2" s="159"/>
      <c r="C2" s="159"/>
      <c r="D2" s="159"/>
      <c r="E2" s="159"/>
      <c r="F2" s="159"/>
      <c r="G2" s="159"/>
      <c r="H2" s="159"/>
      <c r="I2" s="159"/>
      <c r="J2" s="159"/>
    </row>
    <row r="3" spans="1:10" ht="15" x14ac:dyDescent="0.2">
      <c r="A3" s="52"/>
      <c r="B3" s="52"/>
      <c r="C3" s="51"/>
      <c r="D3" s="51"/>
      <c r="E3" s="51"/>
      <c r="F3" s="51"/>
      <c r="G3" s="51"/>
      <c r="H3" s="51"/>
      <c r="I3" s="53"/>
      <c r="J3" s="54"/>
    </row>
    <row r="4" spans="1:10" x14ac:dyDescent="0.2">
      <c r="A4" s="160" t="s">
        <v>61</v>
      </c>
      <c r="B4" s="160"/>
      <c r="C4" s="161" t="s">
        <v>56</v>
      </c>
      <c r="D4" s="161"/>
      <c r="E4" s="161"/>
      <c r="F4" s="55"/>
      <c r="G4" s="51"/>
      <c r="H4" s="51"/>
      <c r="I4" s="51"/>
      <c r="J4" s="51"/>
    </row>
    <row r="5" spans="1:10" x14ac:dyDescent="0.2">
      <c r="A5" s="109" t="s">
        <v>52</v>
      </c>
      <c r="B5" s="109"/>
      <c r="C5" s="162" t="str">
        <f>'G-1'!D5</f>
        <v>CL 72 - CR 38</v>
      </c>
      <c r="D5" s="162"/>
      <c r="E5" s="162"/>
      <c r="F5" s="56"/>
      <c r="G5" s="57"/>
      <c r="H5" s="48" t="s">
        <v>49</v>
      </c>
      <c r="I5" s="163">
        <f>'G-1'!L5</f>
        <v>0</v>
      </c>
      <c r="J5" s="163"/>
    </row>
    <row r="6" spans="1:10" x14ac:dyDescent="0.2">
      <c r="A6" s="109" t="s">
        <v>62</v>
      </c>
      <c r="B6" s="109"/>
      <c r="C6" s="148" t="s">
        <v>147</v>
      </c>
      <c r="D6" s="148"/>
      <c r="E6" s="148"/>
      <c r="F6" s="56"/>
      <c r="G6" s="57"/>
      <c r="H6" s="48" t="s">
        <v>54</v>
      </c>
      <c r="I6" s="149">
        <f>'G-1'!S6</f>
        <v>43081</v>
      </c>
      <c r="J6" s="149"/>
    </row>
    <row r="7" spans="1:10" x14ac:dyDescent="0.2">
      <c r="A7" s="58"/>
      <c r="B7" s="58"/>
      <c r="C7" s="150"/>
      <c r="D7" s="150"/>
      <c r="E7" s="150"/>
      <c r="F7" s="150"/>
      <c r="G7" s="55"/>
      <c r="H7" s="59"/>
      <c r="I7" s="60"/>
      <c r="J7" s="51"/>
    </row>
    <row r="8" spans="1:10" x14ac:dyDescent="0.2">
      <c r="A8" s="151" t="s">
        <v>63</v>
      </c>
      <c r="B8" s="153" t="s">
        <v>64</v>
      </c>
      <c r="C8" s="151" t="s">
        <v>65</v>
      </c>
      <c r="D8" s="153" t="s">
        <v>66</v>
      </c>
      <c r="E8" s="61" t="s">
        <v>67</v>
      </c>
      <c r="F8" s="62" t="s">
        <v>68</v>
      </c>
      <c r="G8" s="63" t="s">
        <v>69</v>
      </c>
      <c r="H8" s="62" t="s">
        <v>70</v>
      </c>
      <c r="I8" s="155" t="s">
        <v>71</v>
      </c>
      <c r="J8" s="157" t="s">
        <v>72</v>
      </c>
    </row>
    <row r="9" spans="1:10" x14ac:dyDescent="0.2">
      <c r="A9" s="152"/>
      <c r="B9" s="154"/>
      <c r="C9" s="152"/>
      <c r="D9" s="154"/>
      <c r="E9" s="64" t="s">
        <v>48</v>
      </c>
      <c r="F9" s="65" t="s">
        <v>0</v>
      </c>
      <c r="G9" s="66" t="s">
        <v>2</v>
      </c>
      <c r="H9" s="65" t="s">
        <v>3</v>
      </c>
      <c r="I9" s="156"/>
      <c r="J9" s="158"/>
    </row>
    <row r="10" spans="1:10" x14ac:dyDescent="0.2">
      <c r="A10" s="142" t="s">
        <v>73</v>
      </c>
      <c r="B10" s="145">
        <v>2</v>
      </c>
      <c r="C10" s="67"/>
      <c r="D10" s="68" t="s">
        <v>74</v>
      </c>
      <c r="E10" s="42">
        <v>0</v>
      </c>
      <c r="F10" s="42">
        <v>0</v>
      </c>
      <c r="G10" s="42">
        <v>0</v>
      </c>
      <c r="H10" s="42">
        <v>0</v>
      </c>
      <c r="I10" s="42">
        <f>E10*0.5+F10+G10*2+H10*2.5</f>
        <v>0</v>
      </c>
      <c r="J10" s="69" t="str">
        <f>IF(I10=0,"0,00",I10/SUM(I10:I12)*100)</f>
        <v>0,00</v>
      </c>
    </row>
    <row r="11" spans="1:10" x14ac:dyDescent="0.2">
      <c r="A11" s="143"/>
      <c r="B11" s="146"/>
      <c r="C11" s="67" t="s">
        <v>75</v>
      </c>
      <c r="D11" s="70" t="s">
        <v>76</v>
      </c>
      <c r="E11" s="71">
        <v>65</v>
      </c>
      <c r="F11" s="71">
        <v>150</v>
      </c>
      <c r="G11" s="71">
        <v>39</v>
      </c>
      <c r="H11" s="71">
        <v>4</v>
      </c>
      <c r="I11" s="71">
        <f t="shared" ref="I11:I45" si="0">E11*0.5+F11+G11*2+H11*2.5</f>
        <v>270.5</v>
      </c>
      <c r="J11" s="72">
        <f>IF(I11=0,"0,00",I11/SUM(I10:I12)*100)</f>
        <v>75.558659217877107</v>
      </c>
    </row>
    <row r="12" spans="1:10" x14ac:dyDescent="0.2">
      <c r="A12" s="143"/>
      <c r="B12" s="146"/>
      <c r="C12" s="73" t="s">
        <v>83</v>
      </c>
      <c r="D12" s="74" t="s">
        <v>77</v>
      </c>
      <c r="E12" s="41">
        <v>8</v>
      </c>
      <c r="F12" s="41">
        <v>79</v>
      </c>
      <c r="G12" s="41">
        <v>1</v>
      </c>
      <c r="H12" s="41">
        <v>1</v>
      </c>
      <c r="I12" s="75">
        <f t="shared" si="0"/>
        <v>87.5</v>
      </c>
      <c r="J12" s="76">
        <f>IF(I12=0,"0,00",I12/SUM(I10:I12)*100)</f>
        <v>24.441340782122907</v>
      </c>
    </row>
    <row r="13" spans="1:10" x14ac:dyDescent="0.2">
      <c r="A13" s="143"/>
      <c r="B13" s="146"/>
      <c r="C13" s="77"/>
      <c r="D13" s="68" t="s">
        <v>74</v>
      </c>
      <c r="E13" s="42">
        <v>0</v>
      </c>
      <c r="F13" s="42">
        <v>0</v>
      </c>
      <c r="G13" s="42">
        <v>0</v>
      </c>
      <c r="H13" s="42">
        <v>0</v>
      </c>
      <c r="I13" s="42">
        <f t="shared" si="0"/>
        <v>0</v>
      </c>
      <c r="J13" s="69" t="str">
        <f>IF(I13=0,"0,00",I13/SUM(I13:I15)*100)</f>
        <v>0,00</v>
      </c>
    </row>
    <row r="14" spans="1:10" x14ac:dyDescent="0.2">
      <c r="A14" s="143"/>
      <c r="B14" s="146"/>
      <c r="C14" s="67" t="s">
        <v>78</v>
      </c>
      <c r="D14" s="70" t="s">
        <v>76</v>
      </c>
      <c r="E14" s="71">
        <v>66</v>
      </c>
      <c r="F14" s="71">
        <v>153</v>
      </c>
      <c r="G14" s="71">
        <v>34</v>
      </c>
      <c r="H14" s="71">
        <v>2</v>
      </c>
      <c r="I14" s="71">
        <f t="shared" si="0"/>
        <v>259</v>
      </c>
      <c r="J14" s="72">
        <f>IF(I14=0,"0,00",I14/SUM(I13:I15)*100)</f>
        <v>73.060648801128352</v>
      </c>
    </row>
    <row r="15" spans="1:10" x14ac:dyDescent="0.2">
      <c r="A15" s="143"/>
      <c r="B15" s="146"/>
      <c r="C15" s="73" t="s">
        <v>84</v>
      </c>
      <c r="D15" s="74" t="s">
        <v>77</v>
      </c>
      <c r="E15" s="41">
        <v>30</v>
      </c>
      <c r="F15" s="41">
        <v>72</v>
      </c>
      <c r="G15" s="41">
        <v>3</v>
      </c>
      <c r="H15" s="41">
        <v>1</v>
      </c>
      <c r="I15" s="75">
        <f t="shared" si="0"/>
        <v>95.5</v>
      </c>
      <c r="J15" s="76">
        <f>IF(I15=0,"0,00",I15/SUM(I13:I15)*100)</f>
        <v>26.939351198871652</v>
      </c>
    </row>
    <row r="16" spans="1:10" x14ac:dyDescent="0.2">
      <c r="A16" s="143"/>
      <c r="B16" s="146"/>
      <c r="C16" s="77"/>
      <c r="D16" s="68" t="s">
        <v>74</v>
      </c>
      <c r="E16" s="42">
        <v>0</v>
      </c>
      <c r="F16" s="42">
        <v>0</v>
      </c>
      <c r="G16" s="42">
        <v>0</v>
      </c>
      <c r="H16" s="42">
        <v>0</v>
      </c>
      <c r="I16" s="42">
        <f t="shared" si="0"/>
        <v>0</v>
      </c>
      <c r="J16" s="69" t="str">
        <f>IF(I16=0,"0,00",I16/SUM(I16:I18)*100)</f>
        <v>0,00</v>
      </c>
    </row>
    <row r="17" spans="1:10" x14ac:dyDescent="0.2">
      <c r="A17" s="143"/>
      <c r="B17" s="146"/>
      <c r="C17" s="67" t="s">
        <v>79</v>
      </c>
      <c r="D17" s="70" t="s">
        <v>76</v>
      </c>
      <c r="E17" s="71">
        <v>72</v>
      </c>
      <c r="F17" s="71">
        <v>185</v>
      </c>
      <c r="G17" s="71">
        <v>44</v>
      </c>
      <c r="H17" s="71">
        <v>2</v>
      </c>
      <c r="I17" s="71">
        <f t="shared" si="0"/>
        <v>314</v>
      </c>
      <c r="J17" s="72">
        <f>IF(I17=0,"0,00",I17/SUM(I16:I18)*100)</f>
        <v>77.722772277227719</v>
      </c>
    </row>
    <row r="18" spans="1:10" x14ac:dyDescent="0.2">
      <c r="A18" s="144"/>
      <c r="B18" s="147"/>
      <c r="C18" s="78" t="s">
        <v>85</v>
      </c>
      <c r="D18" s="74" t="s">
        <v>77</v>
      </c>
      <c r="E18" s="41">
        <v>14</v>
      </c>
      <c r="F18" s="41">
        <v>77</v>
      </c>
      <c r="G18" s="41">
        <v>3</v>
      </c>
      <c r="H18" s="41">
        <v>0</v>
      </c>
      <c r="I18" s="75">
        <f t="shared" si="0"/>
        <v>90</v>
      </c>
      <c r="J18" s="76">
        <f>IF(I18=0,"0,00",I18/SUM(I16:I18)*100)</f>
        <v>22.277227722772277</v>
      </c>
    </row>
    <row r="19" spans="1:10" x14ac:dyDescent="0.2">
      <c r="A19" s="142" t="s">
        <v>80</v>
      </c>
      <c r="B19" s="145">
        <v>2</v>
      </c>
      <c r="C19" s="79"/>
      <c r="D19" s="68" t="s">
        <v>74</v>
      </c>
      <c r="E19" s="42">
        <v>0</v>
      </c>
      <c r="F19" s="42">
        <v>0</v>
      </c>
      <c r="G19" s="42">
        <v>0</v>
      </c>
      <c r="H19" s="42">
        <v>0</v>
      </c>
      <c r="I19" s="42">
        <f t="shared" si="0"/>
        <v>0</v>
      </c>
      <c r="J19" s="69" t="str">
        <f>IF(I19=0,"0,00",I19/SUM(I19:I21)*100)</f>
        <v>0,00</v>
      </c>
    </row>
    <row r="20" spans="1:10" x14ac:dyDescent="0.2">
      <c r="A20" s="143"/>
      <c r="B20" s="146"/>
      <c r="C20" s="67" t="s">
        <v>75</v>
      </c>
      <c r="D20" s="70" t="s">
        <v>76</v>
      </c>
      <c r="E20" s="71">
        <v>65</v>
      </c>
      <c r="F20" s="71">
        <v>201</v>
      </c>
      <c r="G20" s="71">
        <v>33</v>
      </c>
      <c r="H20" s="71">
        <v>2</v>
      </c>
      <c r="I20" s="71">
        <f t="shared" si="0"/>
        <v>304.5</v>
      </c>
      <c r="J20" s="72">
        <f>IF(I20=0,"0,00",I20/SUM(I19:I21)*100)</f>
        <v>87.625899280575538</v>
      </c>
    </row>
    <row r="21" spans="1:10" x14ac:dyDescent="0.2">
      <c r="A21" s="143"/>
      <c r="B21" s="146"/>
      <c r="C21" s="73" t="s">
        <v>86</v>
      </c>
      <c r="D21" s="74" t="s">
        <v>77</v>
      </c>
      <c r="E21" s="41">
        <v>12</v>
      </c>
      <c r="F21" s="41">
        <v>33</v>
      </c>
      <c r="G21" s="41">
        <v>2</v>
      </c>
      <c r="H21" s="41">
        <v>0</v>
      </c>
      <c r="I21" s="75">
        <f t="shared" si="0"/>
        <v>43</v>
      </c>
      <c r="J21" s="76">
        <f>IF(I21=0,"0,00",I21/SUM(I19:I21)*100)</f>
        <v>12.37410071942446</v>
      </c>
    </row>
    <row r="22" spans="1:10" x14ac:dyDescent="0.2">
      <c r="A22" s="143"/>
      <c r="B22" s="146"/>
      <c r="C22" s="77"/>
      <c r="D22" s="68" t="s">
        <v>74</v>
      </c>
      <c r="E22" s="42">
        <v>0</v>
      </c>
      <c r="F22" s="42">
        <v>0</v>
      </c>
      <c r="G22" s="42">
        <v>0</v>
      </c>
      <c r="H22" s="42">
        <v>0</v>
      </c>
      <c r="I22" s="42">
        <f t="shared" si="0"/>
        <v>0</v>
      </c>
      <c r="J22" s="69" t="str">
        <f>IF(I22=0,"0,00",I22/SUM(I22:I24)*100)</f>
        <v>0,00</v>
      </c>
    </row>
    <row r="23" spans="1:10" x14ac:dyDescent="0.2">
      <c r="A23" s="143"/>
      <c r="B23" s="146"/>
      <c r="C23" s="67" t="s">
        <v>78</v>
      </c>
      <c r="D23" s="70" t="s">
        <v>76</v>
      </c>
      <c r="E23" s="71">
        <v>71</v>
      </c>
      <c r="F23" s="71">
        <v>205</v>
      </c>
      <c r="G23" s="71">
        <v>34</v>
      </c>
      <c r="H23" s="71">
        <v>1</v>
      </c>
      <c r="I23" s="71">
        <f t="shared" si="0"/>
        <v>311</v>
      </c>
      <c r="J23" s="72">
        <f>IF(I23=0,"0,00",I23/SUM(I22:I24)*100)</f>
        <v>84.856753069577081</v>
      </c>
    </row>
    <row r="24" spans="1:10" x14ac:dyDescent="0.2">
      <c r="A24" s="143"/>
      <c r="B24" s="146"/>
      <c r="C24" s="73" t="s">
        <v>87</v>
      </c>
      <c r="D24" s="74" t="s">
        <v>77</v>
      </c>
      <c r="E24" s="41">
        <v>11</v>
      </c>
      <c r="F24" s="41">
        <v>46</v>
      </c>
      <c r="G24" s="41">
        <v>2</v>
      </c>
      <c r="H24" s="41">
        <v>0</v>
      </c>
      <c r="I24" s="75">
        <f t="shared" si="0"/>
        <v>55.5</v>
      </c>
      <c r="J24" s="76">
        <f>IF(I24=0,"0,00",I24/SUM(I22:I24)*100)</f>
        <v>15.143246930422919</v>
      </c>
    </row>
    <row r="25" spans="1:10" x14ac:dyDescent="0.2">
      <c r="A25" s="143"/>
      <c r="B25" s="146"/>
      <c r="C25" s="77"/>
      <c r="D25" s="68" t="s">
        <v>74</v>
      </c>
      <c r="E25" s="42">
        <v>0</v>
      </c>
      <c r="F25" s="42">
        <v>0</v>
      </c>
      <c r="G25" s="42">
        <v>0</v>
      </c>
      <c r="H25" s="42">
        <v>0</v>
      </c>
      <c r="I25" s="42">
        <f t="shared" si="0"/>
        <v>0</v>
      </c>
      <c r="J25" s="69" t="str">
        <f>IF(I25=0,"0,00",I25/SUM(I25:I27)*100)</f>
        <v>0,00</v>
      </c>
    </row>
    <row r="26" spans="1:10" x14ac:dyDescent="0.2">
      <c r="A26" s="143"/>
      <c r="B26" s="146"/>
      <c r="C26" s="67" t="s">
        <v>79</v>
      </c>
      <c r="D26" s="70" t="s">
        <v>76</v>
      </c>
      <c r="E26" s="71">
        <v>53</v>
      </c>
      <c r="F26" s="71">
        <v>195</v>
      </c>
      <c r="G26" s="71">
        <v>34</v>
      </c>
      <c r="H26" s="71">
        <v>1</v>
      </c>
      <c r="I26" s="71">
        <f t="shared" si="0"/>
        <v>292</v>
      </c>
      <c r="J26" s="72">
        <f>IF(I26=0,"0,00",I26/SUM(I25:I27)*100)</f>
        <v>81.450488145048823</v>
      </c>
    </row>
    <row r="27" spans="1:10" x14ac:dyDescent="0.2">
      <c r="A27" s="144"/>
      <c r="B27" s="147"/>
      <c r="C27" s="78" t="s">
        <v>88</v>
      </c>
      <c r="D27" s="74" t="s">
        <v>77</v>
      </c>
      <c r="E27" s="41">
        <v>15</v>
      </c>
      <c r="F27" s="41">
        <v>55</v>
      </c>
      <c r="G27" s="41">
        <v>2</v>
      </c>
      <c r="H27" s="41">
        <v>0</v>
      </c>
      <c r="I27" s="75">
        <f t="shared" si="0"/>
        <v>66.5</v>
      </c>
      <c r="J27" s="76">
        <f>IF(I27=0,"0,00",I27/SUM(I25:I27)*100)</f>
        <v>18.549511854951188</v>
      </c>
    </row>
    <row r="28" spans="1:10" x14ac:dyDescent="0.2">
      <c r="A28" s="142" t="s">
        <v>81</v>
      </c>
      <c r="B28" s="145">
        <v>2</v>
      </c>
      <c r="C28" s="79"/>
      <c r="D28" s="68" t="s">
        <v>74</v>
      </c>
      <c r="E28" s="42">
        <v>0</v>
      </c>
      <c r="F28" s="42">
        <v>0</v>
      </c>
      <c r="G28" s="42">
        <v>0</v>
      </c>
      <c r="H28" s="42">
        <v>0</v>
      </c>
      <c r="I28" s="42">
        <f t="shared" si="0"/>
        <v>0</v>
      </c>
      <c r="J28" s="69" t="str">
        <f>IF(I28=0,"0,00",I28/SUM(I28:I30)*100)</f>
        <v>0,00</v>
      </c>
    </row>
    <row r="29" spans="1:10" x14ac:dyDescent="0.2">
      <c r="A29" s="143"/>
      <c r="B29" s="146"/>
      <c r="C29" s="67" t="s">
        <v>75</v>
      </c>
      <c r="D29" s="70" t="s">
        <v>76</v>
      </c>
      <c r="E29" s="71">
        <v>61</v>
      </c>
      <c r="F29" s="71">
        <v>262</v>
      </c>
      <c r="G29" s="71">
        <v>30</v>
      </c>
      <c r="H29" s="71">
        <v>5</v>
      </c>
      <c r="I29" s="71">
        <f t="shared" si="0"/>
        <v>365</v>
      </c>
      <c r="J29" s="72">
        <f>IF(I29=0,"0,00",I29/SUM(I28:I30)*100)</f>
        <v>96.05263157894737</v>
      </c>
    </row>
    <row r="30" spans="1:10" x14ac:dyDescent="0.2">
      <c r="A30" s="143"/>
      <c r="B30" s="146"/>
      <c r="C30" s="73" t="s">
        <v>89</v>
      </c>
      <c r="D30" s="74" t="s">
        <v>77</v>
      </c>
      <c r="E30" s="41">
        <v>2</v>
      </c>
      <c r="F30" s="41">
        <v>14</v>
      </c>
      <c r="G30" s="41">
        <v>0</v>
      </c>
      <c r="H30" s="41">
        <v>0</v>
      </c>
      <c r="I30" s="75">
        <f t="shared" si="0"/>
        <v>15</v>
      </c>
      <c r="J30" s="76">
        <f>IF(I30=0,"0,00",I30/SUM(I28:I30)*100)</f>
        <v>3.9473684210526314</v>
      </c>
    </row>
    <row r="31" spans="1:10" x14ac:dyDescent="0.2">
      <c r="A31" s="143"/>
      <c r="B31" s="146"/>
      <c r="C31" s="77"/>
      <c r="D31" s="68" t="s">
        <v>74</v>
      </c>
      <c r="E31" s="42">
        <v>0</v>
      </c>
      <c r="F31" s="42">
        <v>0</v>
      </c>
      <c r="G31" s="42">
        <v>0</v>
      </c>
      <c r="H31" s="42">
        <v>0</v>
      </c>
      <c r="I31" s="42">
        <f t="shared" si="0"/>
        <v>0</v>
      </c>
      <c r="J31" s="69" t="str">
        <f>IF(I31=0,"0,00",I31/SUM(I31:I33)*100)</f>
        <v>0,00</v>
      </c>
    </row>
    <row r="32" spans="1:10" x14ac:dyDescent="0.2">
      <c r="A32" s="143"/>
      <c r="B32" s="146"/>
      <c r="C32" s="67" t="s">
        <v>78</v>
      </c>
      <c r="D32" s="70" t="s">
        <v>76</v>
      </c>
      <c r="E32" s="71">
        <v>58</v>
      </c>
      <c r="F32" s="71">
        <v>256</v>
      </c>
      <c r="G32" s="71">
        <v>31</v>
      </c>
      <c r="H32" s="71">
        <v>7</v>
      </c>
      <c r="I32" s="71">
        <f t="shared" si="0"/>
        <v>364.5</v>
      </c>
      <c r="J32" s="72">
        <f>IF(I32=0,"0,00",I32/SUM(I31:I33)*100)</f>
        <v>98.247978436657675</v>
      </c>
    </row>
    <row r="33" spans="1:10" x14ac:dyDescent="0.2">
      <c r="A33" s="143"/>
      <c r="B33" s="146"/>
      <c r="C33" s="73" t="s">
        <v>90</v>
      </c>
      <c r="D33" s="74" t="s">
        <v>77</v>
      </c>
      <c r="E33" s="41">
        <v>5</v>
      </c>
      <c r="F33" s="41">
        <v>4</v>
      </c>
      <c r="G33" s="41">
        <v>0</v>
      </c>
      <c r="H33" s="41">
        <v>0</v>
      </c>
      <c r="I33" s="75">
        <f t="shared" si="0"/>
        <v>6.5</v>
      </c>
      <c r="J33" s="76">
        <f>IF(I33=0,"0,00",I33/SUM(I31:I33)*100)</f>
        <v>1.7520215633423182</v>
      </c>
    </row>
    <row r="34" spans="1:10" x14ac:dyDescent="0.2">
      <c r="A34" s="143"/>
      <c r="B34" s="146"/>
      <c r="C34" s="77"/>
      <c r="D34" s="68" t="s">
        <v>74</v>
      </c>
      <c r="E34" s="42">
        <v>0</v>
      </c>
      <c r="F34" s="42">
        <v>0</v>
      </c>
      <c r="G34" s="42">
        <v>0</v>
      </c>
      <c r="H34" s="42">
        <v>0</v>
      </c>
      <c r="I34" s="42">
        <f t="shared" si="0"/>
        <v>0</v>
      </c>
      <c r="J34" s="69" t="str">
        <f>IF(I34=0,"0,00",I34/SUM(I34:I36)*100)</f>
        <v>0,00</v>
      </c>
    </row>
    <row r="35" spans="1:10" x14ac:dyDescent="0.2">
      <c r="A35" s="143"/>
      <c r="B35" s="146"/>
      <c r="C35" s="67" t="s">
        <v>79</v>
      </c>
      <c r="D35" s="70" t="s">
        <v>76</v>
      </c>
      <c r="E35" s="71">
        <v>50</v>
      </c>
      <c r="F35" s="71">
        <v>232</v>
      </c>
      <c r="G35" s="71">
        <v>33</v>
      </c>
      <c r="H35" s="71">
        <v>4</v>
      </c>
      <c r="I35" s="71">
        <f t="shared" si="0"/>
        <v>333</v>
      </c>
      <c r="J35" s="72">
        <f>IF(I35=0,"0,00",I35/SUM(I34:I36)*100)</f>
        <v>95.142857142857139</v>
      </c>
    </row>
    <row r="36" spans="1:10" x14ac:dyDescent="0.2">
      <c r="A36" s="144"/>
      <c r="B36" s="147"/>
      <c r="C36" s="78" t="s">
        <v>91</v>
      </c>
      <c r="D36" s="74" t="s">
        <v>77</v>
      </c>
      <c r="E36" s="41">
        <v>8</v>
      </c>
      <c r="F36" s="41">
        <v>13</v>
      </c>
      <c r="G36" s="41">
        <v>0</v>
      </c>
      <c r="H36" s="41">
        <v>0</v>
      </c>
      <c r="I36" s="75">
        <f t="shared" si="0"/>
        <v>17</v>
      </c>
      <c r="J36" s="76">
        <f>IF(I36=0,"0,00",I36/SUM(I34:I36)*100)</f>
        <v>4.8571428571428568</v>
      </c>
    </row>
    <row r="37" spans="1:10" x14ac:dyDescent="0.2">
      <c r="A37" s="142" t="s">
        <v>82</v>
      </c>
      <c r="B37" s="145">
        <v>2</v>
      </c>
      <c r="C37" s="79"/>
      <c r="D37" s="68" t="s">
        <v>74</v>
      </c>
      <c r="E37" s="42">
        <v>0</v>
      </c>
      <c r="F37" s="42">
        <v>0</v>
      </c>
      <c r="G37" s="42">
        <v>0</v>
      </c>
      <c r="H37" s="42">
        <v>0</v>
      </c>
      <c r="I37" s="42">
        <f t="shared" si="0"/>
        <v>0</v>
      </c>
      <c r="J37" s="69" t="str">
        <f>IF(I37=0,"0,00",I37/SUM(I37:I39)*100)</f>
        <v>0,00</v>
      </c>
    </row>
    <row r="38" spans="1:10" x14ac:dyDescent="0.2">
      <c r="A38" s="143"/>
      <c r="B38" s="146"/>
      <c r="C38" s="67" t="s">
        <v>75</v>
      </c>
      <c r="D38" s="70" t="s">
        <v>76</v>
      </c>
      <c r="E38" s="71">
        <v>72</v>
      </c>
      <c r="F38" s="71">
        <v>248</v>
      </c>
      <c r="G38" s="71">
        <v>45</v>
      </c>
      <c r="H38" s="71">
        <v>13</v>
      </c>
      <c r="I38" s="71">
        <f t="shared" si="0"/>
        <v>406.5</v>
      </c>
      <c r="J38" s="72">
        <f>IF(I38=0,"0,00",I38/SUM(I37:I39)*100)</f>
        <v>86.581469648562305</v>
      </c>
    </row>
    <row r="39" spans="1:10" x14ac:dyDescent="0.2">
      <c r="A39" s="143"/>
      <c r="B39" s="146"/>
      <c r="C39" s="73" t="s">
        <v>92</v>
      </c>
      <c r="D39" s="74" t="s">
        <v>77</v>
      </c>
      <c r="E39" s="41">
        <v>14</v>
      </c>
      <c r="F39" s="41">
        <v>34</v>
      </c>
      <c r="G39" s="41">
        <v>11</v>
      </c>
      <c r="H39" s="41">
        <v>0</v>
      </c>
      <c r="I39" s="75">
        <f t="shared" si="0"/>
        <v>63</v>
      </c>
      <c r="J39" s="76">
        <f>IF(I39=0,"0,00",I39/SUM(I37:I39)*100)</f>
        <v>13.418530351437699</v>
      </c>
    </row>
    <row r="40" spans="1:10" x14ac:dyDescent="0.2">
      <c r="A40" s="143"/>
      <c r="B40" s="146"/>
      <c r="C40" s="77"/>
      <c r="D40" s="68" t="s">
        <v>74</v>
      </c>
      <c r="E40" s="42">
        <v>0</v>
      </c>
      <c r="F40" s="42">
        <v>0</v>
      </c>
      <c r="G40" s="42">
        <v>0</v>
      </c>
      <c r="H40" s="42">
        <v>0</v>
      </c>
      <c r="I40" s="42">
        <f t="shared" si="0"/>
        <v>0</v>
      </c>
      <c r="J40" s="69" t="str">
        <f>IF(I40=0,"0,00",I40/SUM(I40:I42)*100)</f>
        <v>0,00</v>
      </c>
    </row>
    <row r="41" spans="1:10" x14ac:dyDescent="0.2">
      <c r="A41" s="143"/>
      <c r="B41" s="146"/>
      <c r="C41" s="67" t="s">
        <v>78</v>
      </c>
      <c r="D41" s="70" t="s">
        <v>76</v>
      </c>
      <c r="E41" s="71">
        <v>75</v>
      </c>
      <c r="F41" s="71">
        <v>250</v>
      </c>
      <c r="G41" s="71">
        <v>50</v>
      </c>
      <c r="H41" s="71">
        <v>6</v>
      </c>
      <c r="I41" s="71">
        <f t="shared" si="0"/>
        <v>402.5</v>
      </c>
      <c r="J41" s="72">
        <f>IF(I41=0,"0,00",I41/SUM(I40:I42)*100)</f>
        <v>86.55913978494624</v>
      </c>
    </row>
    <row r="42" spans="1:10" x14ac:dyDescent="0.2">
      <c r="A42" s="143"/>
      <c r="B42" s="146"/>
      <c r="C42" s="73" t="s">
        <v>93</v>
      </c>
      <c r="D42" s="74" t="s">
        <v>77</v>
      </c>
      <c r="E42" s="41">
        <v>20</v>
      </c>
      <c r="F42" s="41">
        <v>32</v>
      </c>
      <c r="G42" s="41">
        <v>9</v>
      </c>
      <c r="H42" s="41">
        <v>1</v>
      </c>
      <c r="I42" s="75">
        <f t="shared" si="0"/>
        <v>62.5</v>
      </c>
      <c r="J42" s="76">
        <f>IF(I42=0,"0,00",I42/SUM(I40:I42)*100)</f>
        <v>13.440860215053762</v>
      </c>
    </row>
    <row r="43" spans="1:10" x14ac:dyDescent="0.2">
      <c r="A43" s="143"/>
      <c r="B43" s="146"/>
      <c r="C43" s="77"/>
      <c r="D43" s="68" t="s">
        <v>74</v>
      </c>
      <c r="E43" s="42">
        <v>0</v>
      </c>
      <c r="F43" s="42">
        <v>0</v>
      </c>
      <c r="G43" s="42">
        <v>0</v>
      </c>
      <c r="H43" s="42">
        <v>0</v>
      </c>
      <c r="I43" s="42">
        <f t="shared" si="0"/>
        <v>0</v>
      </c>
      <c r="J43" s="69" t="str">
        <f>IF(I43=0,"0,00",I43/SUM(I43:I45)*100)</f>
        <v>0,00</v>
      </c>
    </row>
    <row r="44" spans="1:10" x14ac:dyDescent="0.2">
      <c r="A44" s="143"/>
      <c r="B44" s="146"/>
      <c r="C44" s="67" t="s">
        <v>79</v>
      </c>
      <c r="D44" s="70" t="s">
        <v>76</v>
      </c>
      <c r="E44" s="71">
        <v>74</v>
      </c>
      <c r="F44" s="71">
        <v>263</v>
      </c>
      <c r="G44" s="71">
        <v>45</v>
      </c>
      <c r="H44" s="71">
        <v>7</v>
      </c>
      <c r="I44" s="71">
        <f t="shared" si="0"/>
        <v>407.5</v>
      </c>
      <c r="J44" s="72">
        <f>IF(I44=0,"0,00",I44/SUM(I43:I45)*100)</f>
        <v>88.876772082878958</v>
      </c>
    </row>
    <row r="45" spans="1:10" x14ac:dyDescent="0.2">
      <c r="A45" s="144"/>
      <c r="B45" s="147"/>
      <c r="C45" s="78" t="s">
        <v>94</v>
      </c>
      <c r="D45" s="74" t="s">
        <v>77</v>
      </c>
      <c r="E45" s="41">
        <v>8</v>
      </c>
      <c r="F45" s="41">
        <v>25</v>
      </c>
      <c r="G45" s="41">
        <v>11</v>
      </c>
      <c r="H45" s="41">
        <v>0</v>
      </c>
      <c r="I45" s="80">
        <f t="shared" si="0"/>
        <v>51</v>
      </c>
      <c r="J45" s="76">
        <f>IF(I45=0,"0,00",I45/SUM(I43:I45)*100)</f>
        <v>11.123227917121046</v>
      </c>
    </row>
    <row r="46" spans="1:10" x14ac:dyDescent="0.2">
      <c r="A46" s="81"/>
      <c r="B46" s="82"/>
      <c r="C46" s="83"/>
      <c r="D46" s="84"/>
      <c r="E46" s="84"/>
      <c r="F46" s="85"/>
      <c r="G46" s="85"/>
      <c r="H46" s="85"/>
      <c r="I46" s="85"/>
      <c r="J46" s="86"/>
    </row>
    <row r="47" spans="1:10" x14ac:dyDescent="0.2">
      <c r="A47" s="49" t="s">
        <v>47</v>
      </c>
      <c r="B47" s="49"/>
      <c r="C47" s="87"/>
      <c r="D47" s="87"/>
      <c r="E47" s="87"/>
      <c r="F47" s="87"/>
      <c r="G47" s="88"/>
      <c r="H47" s="88"/>
      <c r="I47" s="88"/>
      <c r="J47" s="88"/>
    </row>
    <row r="48" spans="1:10" x14ac:dyDescent="0.2">
      <c r="A48" s="25"/>
      <c r="B48" s="25"/>
      <c r="C48" s="25"/>
      <c r="D48" s="25"/>
      <c r="E48" s="25"/>
      <c r="F48" s="25"/>
      <c r="G48" s="89"/>
      <c r="H48" s="89"/>
      <c r="I48" s="89"/>
      <c r="J48" s="89"/>
    </row>
    <row r="49" spans="1:10" x14ac:dyDescent="0.2">
      <c r="A49" s="25"/>
      <c r="B49" s="25"/>
      <c r="C49" s="25"/>
      <c r="D49" s="25"/>
      <c r="E49" s="25"/>
      <c r="F49" s="25"/>
      <c r="G49" s="89"/>
      <c r="H49" s="89"/>
      <c r="I49" s="89"/>
      <c r="J49" s="89"/>
    </row>
    <row r="50" spans="1:10" x14ac:dyDescent="0.2">
      <c r="A50" s="90"/>
      <c r="B50" s="90"/>
      <c r="C50" s="90"/>
      <c r="D50" s="90"/>
      <c r="E50" s="90"/>
      <c r="F50" s="90"/>
      <c r="G50" s="90"/>
      <c r="H50" s="90"/>
      <c r="I50" s="90"/>
      <c r="J50" s="90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G-1</vt:lpstr>
      <vt:lpstr>G-2</vt:lpstr>
      <vt:lpstr>G-3</vt:lpstr>
      <vt:lpstr>G-4</vt:lpstr>
      <vt:lpstr>G-TOTAL</vt:lpstr>
      <vt:lpstr>DIRECCIONALIDAD</vt:lpstr>
      <vt:lpstr>'G-1'!Área_de_impresión</vt:lpstr>
      <vt:lpstr>'G-2'!Área_de_impresión</vt:lpstr>
      <vt:lpstr>'G-3'!Área_de_impresión</vt:lpstr>
      <vt:lpstr>'G-4'!Área_de_impresión</vt:lpstr>
      <vt:lpstr>'G-TOTAL'!Área_de_impresión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2010-11-16T17:13:23Z</cp:lastPrinted>
  <dcterms:created xsi:type="dcterms:W3CDTF">1998-04-02T13:38:56Z</dcterms:created>
  <dcterms:modified xsi:type="dcterms:W3CDTF">2017-12-28T21:08:23Z</dcterms:modified>
</cp:coreProperties>
</file>